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66925"/>
  <mc:AlternateContent xmlns:mc="http://schemas.openxmlformats.org/markup-compatibility/2006">
    <mc:Choice Requires="x15">
      <x15ac:absPath xmlns:x15ac="http://schemas.microsoft.com/office/spreadsheetml/2010/11/ac" url="P:\2_Projectes\HUB\24018 Refredadora i collector Fred\Amidaments\V2 2025_10_30 Entrega PEX\"/>
    </mc:Choice>
  </mc:AlternateContent>
  <xr:revisionPtr revIDLastSave="0" documentId="8_{5E714736-B5E7-4437-8967-2569FACD45F1}" xr6:coauthVersionLast="47" xr6:coauthVersionMax="47" xr10:uidLastSave="{00000000-0000-0000-0000-000000000000}"/>
  <bookViews>
    <workbookView xWindow="-120" yWindow="-120" windowWidth="29040" windowHeight="15840" xr2:uid="{066EB6CD-9B79-43F3-BF23-98A1BE991503}"/>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15" i="1" l="1"/>
  <c r="F915" i="1"/>
  <c r="G555" i="1"/>
  <c r="G913" i="1"/>
  <c r="E555" i="1"/>
  <c r="F555" i="1"/>
  <c r="F913" i="1"/>
  <c r="G907" i="1"/>
  <c r="G911" i="1"/>
  <c r="E907" i="1"/>
  <c r="F907" i="1"/>
  <c r="F911" i="1"/>
  <c r="G909" i="1"/>
  <c r="G877" i="1"/>
  <c r="G905" i="1"/>
  <c r="E877" i="1"/>
  <c r="F877" i="1"/>
  <c r="F905" i="1"/>
  <c r="G900" i="1"/>
  <c r="G903" i="1"/>
  <c r="E900" i="1"/>
  <c r="F900" i="1"/>
  <c r="F903" i="1"/>
  <c r="G901" i="1"/>
  <c r="G895" i="1"/>
  <c r="G898" i="1"/>
  <c r="E895" i="1"/>
  <c r="F895" i="1"/>
  <c r="F898" i="1"/>
  <c r="G896" i="1"/>
  <c r="G890" i="1"/>
  <c r="G893" i="1"/>
  <c r="E890" i="1"/>
  <c r="F890" i="1"/>
  <c r="F893" i="1"/>
  <c r="G891" i="1"/>
  <c r="G885" i="1"/>
  <c r="G888" i="1"/>
  <c r="E885" i="1"/>
  <c r="F885" i="1"/>
  <c r="F888" i="1"/>
  <c r="G886" i="1"/>
  <c r="G878" i="1"/>
  <c r="G883" i="1"/>
  <c r="E878" i="1"/>
  <c r="F878" i="1"/>
  <c r="F883" i="1"/>
  <c r="G881" i="1"/>
  <c r="G879" i="1"/>
  <c r="G870" i="1"/>
  <c r="G875" i="1"/>
  <c r="E870" i="1"/>
  <c r="F870" i="1"/>
  <c r="F875" i="1"/>
  <c r="G873" i="1"/>
  <c r="G871" i="1"/>
  <c r="G808" i="1"/>
  <c r="G868" i="1"/>
  <c r="E808" i="1"/>
  <c r="F808" i="1"/>
  <c r="F868" i="1"/>
  <c r="G835" i="1"/>
  <c r="G866" i="1"/>
  <c r="E835" i="1"/>
  <c r="F835" i="1"/>
  <c r="F866" i="1"/>
  <c r="G857" i="1"/>
  <c r="G864" i="1"/>
  <c r="E857" i="1"/>
  <c r="F857" i="1"/>
  <c r="F864" i="1"/>
  <c r="G862" i="1"/>
  <c r="G860" i="1"/>
  <c r="G858" i="1"/>
  <c r="G836" i="1"/>
  <c r="G855" i="1"/>
  <c r="E836" i="1"/>
  <c r="F836" i="1"/>
  <c r="F855" i="1"/>
  <c r="G853" i="1"/>
  <c r="G851" i="1"/>
  <c r="G849" i="1"/>
  <c r="G847" i="1"/>
  <c r="G845" i="1"/>
  <c r="G843" i="1"/>
  <c r="G841" i="1"/>
  <c r="G839" i="1"/>
  <c r="G837" i="1"/>
  <c r="G809" i="1"/>
  <c r="G833" i="1"/>
  <c r="E809" i="1"/>
  <c r="F809" i="1"/>
  <c r="F833" i="1"/>
  <c r="G810" i="1"/>
  <c r="G831" i="1"/>
  <c r="E810" i="1"/>
  <c r="F810" i="1"/>
  <c r="F831" i="1"/>
  <c r="G826" i="1"/>
  <c r="G829" i="1"/>
  <c r="E826" i="1"/>
  <c r="F826" i="1"/>
  <c r="F829" i="1"/>
  <c r="G827" i="1"/>
  <c r="G811" i="1"/>
  <c r="G824" i="1"/>
  <c r="E811" i="1"/>
  <c r="F811" i="1"/>
  <c r="F824" i="1"/>
  <c r="G822" i="1"/>
  <c r="G820" i="1"/>
  <c r="G818" i="1"/>
  <c r="G816" i="1"/>
  <c r="G814" i="1"/>
  <c r="G812" i="1"/>
  <c r="G789" i="1"/>
  <c r="G806" i="1"/>
  <c r="E789" i="1"/>
  <c r="F789" i="1"/>
  <c r="F806" i="1"/>
  <c r="G804" i="1"/>
  <c r="G802" i="1"/>
  <c r="G800" i="1"/>
  <c r="G798" i="1"/>
  <c r="G796" i="1"/>
  <c r="G794" i="1"/>
  <c r="G792" i="1"/>
  <c r="G790" i="1"/>
  <c r="G743" i="1"/>
  <c r="G787" i="1"/>
  <c r="E743" i="1"/>
  <c r="F743" i="1"/>
  <c r="F787" i="1"/>
  <c r="G744" i="1"/>
  <c r="G785" i="1"/>
  <c r="E744" i="1"/>
  <c r="F744" i="1"/>
  <c r="F785" i="1"/>
  <c r="G783" i="1"/>
  <c r="G781" i="1"/>
  <c r="G779" i="1"/>
  <c r="G777" i="1"/>
  <c r="G775" i="1"/>
  <c r="G773" i="1"/>
  <c r="G771" i="1"/>
  <c r="G769" i="1"/>
  <c r="G767" i="1"/>
  <c r="G765" i="1"/>
  <c r="G763" i="1"/>
  <c r="G761" i="1"/>
  <c r="G759" i="1"/>
  <c r="G757" i="1"/>
  <c r="G755" i="1"/>
  <c r="G753" i="1"/>
  <c r="G751" i="1"/>
  <c r="G749" i="1"/>
  <c r="G747" i="1"/>
  <c r="G745" i="1"/>
  <c r="G557" i="1"/>
  <c r="G741" i="1"/>
  <c r="E557" i="1"/>
  <c r="F557" i="1"/>
  <c r="F741" i="1"/>
  <c r="G600" i="1"/>
  <c r="G739" i="1"/>
  <c r="E600" i="1"/>
  <c r="F600" i="1"/>
  <c r="F739" i="1"/>
  <c r="G737" i="1"/>
  <c r="G735" i="1"/>
  <c r="G733" i="1"/>
  <c r="G731" i="1"/>
  <c r="G729" i="1"/>
  <c r="G727" i="1"/>
  <c r="G725" i="1"/>
  <c r="G723" i="1"/>
  <c r="G721" i="1"/>
  <c r="G719" i="1"/>
  <c r="G717" i="1"/>
  <c r="G715" i="1"/>
  <c r="G713" i="1"/>
  <c r="G711" i="1"/>
  <c r="G709" i="1"/>
  <c r="G707" i="1"/>
  <c r="G705" i="1"/>
  <c r="G703" i="1"/>
  <c r="G701" i="1"/>
  <c r="G699" i="1"/>
  <c r="G697" i="1"/>
  <c r="G695" i="1"/>
  <c r="G693" i="1"/>
  <c r="G691" i="1"/>
  <c r="G689" i="1"/>
  <c r="G687" i="1"/>
  <c r="G685" i="1"/>
  <c r="G683" i="1"/>
  <c r="G681" i="1"/>
  <c r="G679" i="1"/>
  <c r="G677" i="1"/>
  <c r="G675" i="1"/>
  <c r="G673" i="1"/>
  <c r="G671" i="1"/>
  <c r="G669" i="1"/>
  <c r="G667" i="1"/>
  <c r="G665" i="1"/>
  <c r="G663" i="1"/>
  <c r="G661" i="1"/>
  <c r="G659" i="1"/>
  <c r="G657" i="1"/>
  <c r="G655" i="1"/>
  <c r="G653" i="1"/>
  <c r="G651" i="1"/>
  <c r="G649" i="1"/>
  <c r="G647" i="1"/>
  <c r="G645" i="1"/>
  <c r="G643" i="1"/>
  <c r="G641" i="1"/>
  <c r="G639" i="1"/>
  <c r="G637" i="1"/>
  <c r="G635" i="1"/>
  <c r="G633" i="1"/>
  <c r="G631" i="1"/>
  <c r="G629" i="1"/>
  <c r="G627" i="1"/>
  <c r="G625" i="1"/>
  <c r="G623" i="1"/>
  <c r="G621" i="1"/>
  <c r="G619" i="1"/>
  <c r="G617" i="1"/>
  <c r="G615" i="1"/>
  <c r="G613" i="1"/>
  <c r="G611" i="1"/>
  <c r="G609" i="1"/>
  <c r="G607" i="1"/>
  <c r="G605" i="1"/>
  <c r="G603" i="1"/>
  <c r="G601" i="1"/>
  <c r="G559" i="1"/>
  <c r="G598" i="1"/>
  <c r="E559" i="1"/>
  <c r="F559" i="1"/>
  <c r="F598" i="1"/>
  <c r="G596" i="1"/>
  <c r="G594" i="1"/>
  <c r="G592" i="1"/>
  <c r="G590" i="1"/>
  <c r="G588" i="1"/>
  <c r="G586" i="1"/>
  <c r="G584" i="1"/>
  <c r="G582" i="1"/>
  <c r="G580" i="1"/>
  <c r="G578" i="1"/>
  <c r="G576" i="1"/>
  <c r="G574" i="1"/>
  <c r="G572" i="1"/>
  <c r="G570" i="1"/>
  <c r="G568" i="1"/>
  <c r="G566" i="1"/>
  <c r="G564" i="1"/>
  <c r="G562" i="1"/>
  <c r="G560" i="1"/>
  <c r="G10" i="1"/>
  <c r="G553" i="1"/>
  <c r="E10" i="1"/>
  <c r="F10" i="1"/>
  <c r="F553" i="1"/>
  <c r="G548" i="1"/>
  <c r="G551" i="1"/>
  <c r="E548" i="1"/>
  <c r="F548" i="1"/>
  <c r="F551" i="1"/>
  <c r="G549" i="1"/>
  <c r="G518" i="1"/>
  <c r="G546" i="1"/>
  <c r="E518" i="1"/>
  <c r="F518" i="1"/>
  <c r="F546" i="1"/>
  <c r="G541" i="1"/>
  <c r="G544" i="1"/>
  <c r="E541" i="1"/>
  <c r="F541" i="1"/>
  <c r="F544" i="1"/>
  <c r="G542" i="1"/>
  <c r="G536" i="1"/>
  <c r="G539" i="1"/>
  <c r="E536" i="1"/>
  <c r="F536" i="1"/>
  <c r="F539" i="1"/>
  <c r="G537" i="1"/>
  <c r="G531" i="1"/>
  <c r="G534" i="1"/>
  <c r="E531" i="1"/>
  <c r="F531" i="1"/>
  <c r="F534" i="1"/>
  <c r="G532" i="1"/>
  <c r="G526" i="1"/>
  <c r="G529" i="1"/>
  <c r="E526" i="1"/>
  <c r="F526" i="1"/>
  <c r="F529" i="1"/>
  <c r="G527" i="1"/>
  <c r="G519" i="1"/>
  <c r="G524" i="1"/>
  <c r="E519" i="1"/>
  <c r="F519" i="1"/>
  <c r="F524" i="1"/>
  <c r="G522" i="1"/>
  <c r="G520" i="1"/>
  <c r="G510" i="1"/>
  <c r="G516" i="1"/>
  <c r="E510" i="1"/>
  <c r="F510" i="1"/>
  <c r="F516" i="1"/>
  <c r="G514" i="1"/>
  <c r="G512" i="1"/>
  <c r="G483" i="1"/>
  <c r="G508" i="1"/>
  <c r="E483" i="1"/>
  <c r="F483" i="1"/>
  <c r="F508" i="1"/>
  <c r="G506" i="1"/>
  <c r="G504" i="1"/>
  <c r="G502" i="1"/>
  <c r="G500" i="1"/>
  <c r="G498" i="1"/>
  <c r="G496" i="1"/>
  <c r="G494" i="1"/>
  <c r="G492" i="1"/>
  <c r="G490" i="1"/>
  <c r="G488" i="1"/>
  <c r="G486" i="1"/>
  <c r="G484" i="1"/>
  <c r="G400" i="1"/>
  <c r="G481" i="1"/>
  <c r="E400" i="1"/>
  <c r="F400" i="1"/>
  <c r="F481" i="1"/>
  <c r="G452" i="1"/>
  <c r="G479" i="1"/>
  <c r="E452" i="1"/>
  <c r="F452" i="1"/>
  <c r="F479" i="1"/>
  <c r="G458" i="1"/>
  <c r="G477" i="1"/>
  <c r="E458" i="1"/>
  <c r="F458" i="1"/>
  <c r="F477" i="1"/>
  <c r="G475" i="1"/>
  <c r="G473" i="1"/>
  <c r="G471" i="1"/>
  <c r="G469" i="1"/>
  <c r="G467" i="1"/>
  <c r="G465" i="1"/>
  <c r="G463" i="1"/>
  <c r="G461" i="1"/>
  <c r="G459" i="1"/>
  <c r="G453" i="1"/>
  <c r="G456" i="1"/>
  <c r="E453" i="1"/>
  <c r="F453" i="1"/>
  <c r="F456" i="1"/>
  <c r="G454" i="1"/>
  <c r="G401" i="1"/>
  <c r="G450" i="1"/>
  <c r="E401" i="1"/>
  <c r="F401" i="1"/>
  <c r="F450" i="1"/>
  <c r="G439" i="1"/>
  <c r="G448" i="1"/>
  <c r="E439" i="1"/>
  <c r="F439" i="1"/>
  <c r="F448" i="1"/>
  <c r="G446" i="1"/>
  <c r="G444" i="1"/>
  <c r="G442" i="1"/>
  <c r="G440" i="1"/>
  <c r="G402" i="1"/>
  <c r="G437" i="1"/>
  <c r="E402" i="1"/>
  <c r="F402" i="1"/>
  <c r="F437" i="1"/>
  <c r="G432" i="1"/>
  <c r="G435" i="1"/>
  <c r="E432" i="1"/>
  <c r="F432" i="1"/>
  <c r="F435" i="1"/>
  <c r="G433" i="1"/>
  <c r="G417" i="1"/>
  <c r="G430" i="1"/>
  <c r="E417" i="1"/>
  <c r="F417" i="1"/>
  <c r="F430" i="1"/>
  <c r="G428" i="1"/>
  <c r="G426" i="1"/>
  <c r="G424" i="1"/>
  <c r="G422" i="1"/>
  <c r="G420" i="1"/>
  <c r="G418" i="1"/>
  <c r="G404" i="1"/>
  <c r="G415" i="1"/>
  <c r="E404" i="1"/>
  <c r="F404" i="1"/>
  <c r="F415" i="1"/>
  <c r="G413" i="1"/>
  <c r="G411" i="1"/>
  <c r="G409" i="1"/>
  <c r="G407" i="1"/>
  <c r="G405" i="1"/>
  <c r="G381" i="1"/>
  <c r="G398" i="1"/>
  <c r="E381" i="1"/>
  <c r="F381" i="1"/>
  <c r="F398" i="1"/>
  <c r="G396" i="1"/>
  <c r="G394" i="1"/>
  <c r="G392" i="1"/>
  <c r="G390" i="1"/>
  <c r="G388" i="1"/>
  <c r="G386" i="1"/>
  <c r="G384" i="1"/>
  <c r="G382" i="1"/>
  <c r="G302" i="1"/>
  <c r="G379" i="1"/>
  <c r="E302" i="1"/>
  <c r="F302" i="1"/>
  <c r="F379" i="1"/>
  <c r="G370" i="1"/>
  <c r="G377" i="1"/>
  <c r="E370" i="1"/>
  <c r="F370" i="1"/>
  <c r="F377" i="1"/>
  <c r="G375" i="1"/>
  <c r="G373" i="1"/>
  <c r="G371" i="1"/>
  <c r="G363" i="1"/>
  <c r="G368" i="1"/>
  <c r="E363" i="1"/>
  <c r="F363" i="1"/>
  <c r="F368" i="1"/>
  <c r="G366" i="1"/>
  <c r="G364" i="1"/>
  <c r="G320" i="1"/>
  <c r="G361" i="1"/>
  <c r="E320" i="1"/>
  <c r="F320" i="1"/>
  <c r="F361" i="1"/>
  <c r="G359" i="1"/>
  <c r="G357" i="1"/>
  <c r="G355" i="1"/>
  <c r="G353" i="1"/>
  <c r="G351" i="1"/>
  <c r="G349" i="1"/>
  <c r="G347" i="1"/>
  <c r="G345" i="1"/>
  <c r="G343" i="1"/>
  <c r="G341" i="1"/>
  <c r="G339" i="1"/>
  <c r="G337" i="1"/>
  <c r="G335" i="1"/>
  <c r="G333" i="1"/>
  <c r="G331" i="1"/>
  <c r="G329" i="1"/>
  <c r="G327" i="1"/>
  <c r="G325" i="1"/>
  <c r="G323" i="1"/>
  <c r="G321" i="1"/>
  <c r="G303" i="1"/>
  <c r="G318" i="1"/>
  <c r="E303" i="1"/>
  <c r="F303" i="1"/>
  <c r="F318" i="1"/>
  <c r="G309" i="1"/>
  <c r="G316" i="1"/>
  <c r="E309" i="1"/>
  <c r="F309" i="1"/>
  <c r="F316" i="1"/>
  <c r="G314" i="1"/>
  <c r="G312" i="1"/>
  <c r="G310" i="1"/>
  <c r="G304" i="1"/>
  <c r="G307" i="1"/>
  <c r="E304" i="1"/>
  <c r="F304" i="1"/>
  <c r="F307" i="1"/>
  <c r="G305" i="1"/>
  <c r="G149" i="1"/>
  <c r="G300" i="1"/>
  <c r="E149" i="1"/>
  <c r="F149" i="1"/>
  <c r="F300" i="1"/>
  <c r="G159" i="1"/>
  <c r="G298" i="1"/>
  <c r="E159" i="1"/>
  <c r="F159" i="1"/>
  <c r="F298" i="1"/>
  <c r="G296" i="1"/>
  <c r="G294" i="1"/>
  <c r="G292" i="1"/>
  <c r="G290" i="1"/>
  <c r="G288" i="1"/>
  <c r="G286" i="1"/>
  <c r="G284" i="1"/>
  <c r="G282" i="1"/>
  <c r="G280" i="1"/>
  <c r="G278" i="1"/>
  <c r="G276" i="1"/>
  <c r="G274" i="1"/>
  <c r="G272" i="1"/>
  <c r="G270" i="1"/>
  <c r="G268" i="1"/>
  <c r="G266" i="1"/>
  <c r="G264" i="1"/>
  <c r="G262" i="1"/>
  <c r="G260" i="1"/>
  <c r="G258" i="1"/>
  <c r="G256" i="1"/>
  <c r="G254" i="1"/>
  <c r="G252" i="1"/>
  <c r="G250" i="1"/>
  <c r="G248" i="1"/>
  <c r="G246" i="1"/>
  <c r="G244" i="1"/>
  <c r="G242" i="1"/>
  <c r="G240" i="1"/>
  <c r="G238" i="1"/>
  <c r="G236" i="1"/>
  <c r="G234" i="1"/>
  <c r="G232" i="1"/>
  <c r="G230" i="1"/>
  <c r="G228" i="1"/>
  <c r="G226" i="1"/>
  <c r="G224" i="1"/>
  <c r="G222" i="1"/>
  <c r="G220" i="1"/>
  <c r="G218" i="1"/>
  <c r="G216" i="1"/>
  <c r="G214" i="1"/>
  <c r="G212" i="1"/>
  <c r="G210" i="1"/>
  <c r="G208" i="1"/>
  <c r="G206" i="1"/>
  <c r="G204" i="1"/>
  <c r="G202" i="1"/>
  <c r="G200" i="1"/>
  <c r="G198" i="1"/>
  <c r="G196" i="1"/>
  <c r="G194" i="1"/>
  <c r="G192" i="1"/>
  <c r="G190" i="1"/>
  <c r="G188" i="1"/>
  <c r="G186" i="1"/>
  <c r="G184" i="1"/>
  <c r="G182" i="1"/>
  <c r="G180" i="1"/>
  <c r="G178" i="1"/>
  <c r="G176" i="1"/>
  <c r="G174" i="1"/>
  <c r="G172" i="1"/>
  <c r="G170" i="1"/>
  <c r="G168" i="1"/>
  <c r="G166" i="1"/>
  <c r="G164" i="1"/>
  <c r="G162" i="1"/>
  <c r="G160" i="1"/>
  <c r="G150" i="1"/>
  <c r="G157" i="1"/>
  <c r="E150" i="1"/>
  <c r="F150" i="1"/>
  <c r="F157" i="1"/>
  <c r="G155" i="1"/>
  <c r="G153" i="1"/>
  <c r="G151" i="1"/>
  <c r="G142" i="1"/>
  <c r="G147" i="1"/>
  <c r="E142" i="1"/>
  <c r="F142" i="1"/>
  <c r="F147" i="1"/>
  <c r="G145" i="1"/>
  <c r="G143" i="1"/>
  <c r="G43" i="1"/>
  <c r="G140" i="1"/>
  <c r="E43" i="1"/>
  <c r="F43" i="1"/>
  <c r="F140" i="1"/>
  <c r="G133" i="1"/>
  <c r="G138" i="1"/>
  <c r="E133" i="1"/>
  <c r="F133" i="1"/>
  <c r="F138" i="1"/>
  <c r="G136" i="1"/>
  <c r="G134" i="1"/>
  <c r="G118" i="1"/>
  <c r="G131" i="1"/>
  <c r="E118" i="1"/>
  <c r="F118" i="1"/>
  <c r="F131" i="1"/>
  <c r="G129" i="1"/>
  <c r="G127" i="1"/>
  <c r="G125" i="1"/>
  <c r="G123" i="1"/>
  <c r="G121" i="1"/>
  <c r="G119" i="1"/>
  <c r="G109" i="1"/>
  <c r="G116" i="1"/>
  <c r="E109" i="1"/>
  <c r="F109" i="1"/>
  <c r="F116" i="1"/>
  <c r="G114" i="1"/>
  <c r="G112" i="1"/>
  <c r="G110" i="1"/>
  <c r="G98" i="1"/>
  <c r="G107" i="1"/>
  <c r="E98" i="1"/>
  <c r="F98" i="1"/>
  <c r="F107" i="1"/>
  <c r="G105" i="1"/>
  <c r="G103" i="1"/>
  <c r="G101" i="1"/>
  <c r="G99" i="1"/>
  <c r="G87" i="1"/>
  <c r="G96" i="1"/>
  <c r="E87" i="1"/>
  <c r="F87" i="1"/>
  <c r="F96" i="1"/>
  <c r="G94" i="1"/>
  <c r="G92" i="1"/>
  <c r="G90" i="1"/>
  <c r="G88" i="1"/>
  <c r="G44" i="1"/>
  <c r="G85" i="1"/>
  <c r="E44" i="1"/>
  <c r="F44" i="1"/>
  <c r="F85" i="1"/>
  <c r="G59" i="1"/>
  <c r="G83" i="1"/>
  <c r="E59" i="1"/>
  <c r="F59" i="1"/>
  <c r="F83" i="1"/>
  <c r="G75" i="1"/>
  <c r="G81" i="1"/>
  <c r="E75" i="1"/>
  <c r="F75" i="1"/>
  <c r="F81" i="1"/>
  <c r="G76" i="1"/>
  <c r="G79" i="1"/>
  <c r="E76" i="1"/>
  <c r="F76" i="1"/>
  <c r="F79" i="1"/>
  <c r="G77" i="1"/>
  <c r="G60" i="1"/>
  <c r="G73" i="1"/>
  <c r="E60" i="1"/>
  <c r="F60" i="1"/>
  <c r="F73" i="1"/>
  <c r="G68" i="1"/>
  <c r="G71" i="1"/>
  <c r="E68" i="1"/>
  <c r="F68" i="1"/>
  <c r="F71" i="1"/>
  <c r="G69" i="1"/>
  <c r="G61" i="1"/>
  <c r="G66" i="1"/>
  <c r="E61" i="1"/>
  <c r="F61" i="1"/>
  <c r="F66" i="1"/>
  <c r="G64" i="1"/>
  <c r="G62" i="1"/>
  <c r="G45" i="1"/>
  <c r="G57" i="1"/>
  <c r="E45" i="1"/>
  <c r="F45" i="1"/>
  <c r="F57" i="1"/>
  <c r="G55" i="1"/>
  <c r="G53" i="1"/>
  <c r="G51" i="1"/>
  <c r="G49" i="1"/>
  <c r="G47" i="1"/>
  <c r="G12" i="1"/>
  <c r="G41" i="1"/>
  <c r="E12" i="1"/>
  <c r="F12" i="1"/>
  <c r="F41" i="1"/>
  <c r="G34" i="1"/>
  <c r="G39" i="1"/>
  <c r="E34" i="1"/>
  <c r="F34" i="1"/>
  <c r="F39" i="1"/>
  <c r="G37" i="1"/>
  <c r="G35" i="1"/>
  <c r="G14" i="1"/>
  <c r="G32" i="1"/>
  <c r="E14" i="1"/>
  <c r="F14" i="1"/>
  <c r="F32" i="1"/>
  <c r="G30" i="1"/>
  <c r="G28" i="1"/>
  <c r="G26" i="1"/>
  <c r="G24" i="1"/>
  <c r="G22" i="1"/>
  <c r="G20" i="1"/>
  <c r="G19" i="1"/>
  <c r="G17" i="1"/>
  <c r="G15" i="1"/>
  <c r="G4" i="1"/>
  <c r="G8" i="1"/>
  <c r="E4" i="1"/>
  <c r="F4" i="1"/>
  <c r="F8" i="1"/>
  <c r="G6" i="1"/>
</calcChain>
</file>

<file path=xl/sharedStrings.xml><?xml version="1.0" encoding="utf-8"?>
<sst xmlns="http://schemas.openxmlformats.org/spreadsheetml/2006/main" count="2085" uniqueCount="875">
  <si>
    <t>Actualització col·lectors de fred HUB</t>
  </si>
  <si>
    <t>Presupuesto</t>
  </si>
  <si>
    <t>Código</t>
  </si>
  <si>
    <t>Nat</t>
  </si>
  <si>
    <t>Ud</t>
  </si>
  <si>
    <t>Resumen</t>
  </si>
  <si>
    <t>CanPres</t>
  </si>
  <si>
    <t>PrPres</t>
  </si>
  <si>
    <t>ImpPres</t>
  </si>
  <si>
    <t xml:space="preserve">NG           </t>
  </si>
  <si>
    <t>Capítulo</t>
  </si>
  <si>
    <t/>
  </si>
  <si>
    <t>NOTES GENERALS</t>
  </si>
  <si>
    <t xml:space="preserve">NG1          </t>
  </si>
  <si>
    <t>Partida</t>
  </si>
  <si>
    <t>u</t>
  </si>
  <si>
    <t xml:space="preserve">Aquesta nota és aplicable a totes les partides del pressupost, i es considera que cada una de les partides inclou:
- La utilització de tots els mitjans, mà d'obra, maquinària, material, ajudes i altres elements necessaris per deixar la partida correctament acabada amb el vist i plau de la DF.
- La part proporcional de:
                - Transports, moviment vertical i horitzontal de materials, grues i traginaments, 
                - Mitjans de protecció i seguretat per a la prevenció de riscos laborals.
                - Gestió de residus segons normativa vigent mitjans auxiliars
- La mà d'obra de muntatge.
- Posada en marxa, proves de servei i de control de qualitat, segons reglamentación d'aplicació i instruccions de la DF
- Treballs de replanteig, recàlcul i confecció de plànols d'obra i as-built
- Part proporcional de purgues manuals necessàries en tots els punts alts, picatge, tub fins a recollida i vàlvulas
- Eliminació de restes, netejes parcial i final, i la retirada de runes  amb la corresponent gestió de residus. Inclús contenidors per acumulació de runa i el seu transport.
- Les taxes i/o impostos derivades del punt anterior. .
- Projecte, certificats, visats, honoraris eic, taxes i tramitació necessària per a la legalització de la instal·lació si és requereix.
- Tots els elements a instal·lar seran mín. PN16
-  La protecció de conductes, i canonades mitjançant taps, tapes, etc.. per evitar l'entrada de bruticia en el procès d'execució.
Així com la imprimació de pintura anti-oxidant en les canonades, les soldadures necessàries, suportació, accessoris, estructures, ancoratges, silentblocs, aïllament i recobriment d'alumini d'accessoris, protecció anti pluja elements de control i petit material necessaris per a un correcte acabat, resistència, funcionament de tota la instal·lació i compliment de la normativa vigent.  
El replanteig dels elements es realitzarà "in situ" en el moment de l'execució i conjuntament amb la direcció facultativa.
El preu de contracte de cada partida inclourà tot el necessari per executar-la correctament segons memòria, plànols i documentació de projecte i sempre amb el vistiplau de la DF.
Es considera que els preus ja inclouen el cost de les despeses indirectes corresponents.
El elements com brides, ancoratges, subjeccions, i tots elements de suport de l'element descrit a partida es consideren inclosos en el preu i han de ser executats d'acord normativa vigent i especificacions de projecte o la DO. L'instal·lador haurà d'assegurar la seva correcta fixació al parament de suport d'acord el volum i pes de l'element.
Els preus inclouen ja la part corresponent a neteges parcials de cada ram, la neteja final i la retirada de runes, així com al protecció d'elements susceptibles de ser danyats per les feines d'execució. 
Els preus de les partides d'instal·lacions inclouen les ajudes corresponents a realitzar a tots els rams.
</t>
  </si>
  <si>
    <t>NG</t>
  </si>
  <si>
    <t xml:space="preserve">FI           </t>
  </si>
  <si>
    <t>FASE I</t>
  </si>
  <si>
    <t xml:space="preserve">
</t>
  </si>
  <si>
    <t xml:space="preserve">END          </t>
  </si>
  <si>
    <t>ENDERROCS</t>
  </si>
  <si>
    <t xml:space="preserve">END2         </t>
  </si>
  <si>
    <t>OBRA CIVIL</t>
  </si>
  <si>
    <t xml:space="preserve">END2A010     </t>
  </si>
  <si>
    <t>m2</t>
  </si>
  <si>
    <t>Demolició de coberta enjardinada</t>
  </si>
  <si>
    <t xml:space="preserve">Demolició de coberta enjardinada i forjat de xapa col·laborant, incloent la retirada de la terra vegetal, làmines impermeables i separadores, geotextil, tall de forjat col·laborant amb disc, tall d'estructura metàl·lica, demolició de forjat amb martell pneumàtic manual i baixada de tot el material desmuntat a nivell de carrer per la seva retirada. 
Inclou la retirada perimetral de terra amb espai suficient per poder fer el remat nou i entrega de la coberta amb el peto perimetral. 
Inclou mitjans d'elevació pel desmuntatge i la retirada. 
Demolició de l'element. Fragmentació dels enderrocs en peces manejables. Retirada i arreplegat de enderrocs. Neteja de les restes de l'obra. Càrrega manual d'enderrocs sobre camió o contenidor.
</t>
  </si>
  <si>
    <t xml:space="preserve">END2A020     </t>
  </si>
  <si>
    <t>Demolició badalot</t>
  </si>
  <si>
    <t xml:space="preserve">Demolició de tancament existent en terrassa, format per tancament perimetral de maó massís i coberta tipus llosa, amb una superfície en planta d'ns 5 m2 i una alçada de 1,3m orientativament. 
Inclou la demolició i la retirada de la runa fins a contenidor. 
</t>
  </si>
  <si>
    <t xml:space="preserve">END2A030     </t>
  </si>
  <si>
    <t>Enderroc parament ceràmic</t>
  </si>
  <si>
    <t xml:space="preserve">END2A040     </t>
  </si>
  <si>
    <t>pa</t>
  </si>
  <si>
    <t>Enderroc bancada formigó</t>
  </si>
  <si>
    <t xml:space="preserve">Enderroc de bancada de formigó de suportació de canondes, de dimensions aproximades 2,50 x 0,50 x 0,50 
Inclou retirdada de runa. 
</t>
  </si>
  <si>
    <t xml:space="preserve">END2A090     </t>
  </si>
  <si>
    <t>Demolició bigues bancada Refredadora existent</t>
  </si>
  <si>
    <t xml:space="preserve">Demolició bancada metàl·lica refredadora existent. 
</t>
  </si>
  <si>
    <t xml:space="preserve">END2A050     </t>
  </si>
  <si>
    <t>Obertura pas fotjat 2,30x1,20</t>
  </si>
  <si>
    <t xml:space="preserve">Enderroc de forjat existent per obertura de pas per a canonades, de dimensions aproximades 2,3 x 1,20.
Demolició de forjat unidireccional de formigó armat amb biguetes prefabricades de formigó, entrebigat de revoltons ceràmics o de formigó i capa de compressió de formigó, amb martell picador, previ aixecat del paviment i la seva base, i càrrega manual sobre camió o contenidor.
Inclou remat del cantell de forjat. 
Tot perfectament acabat. 
</t>
  </si>
  <si>
    <t xml:space="preserve">END2A060     </t>
  </si>
  <si>
    <t>Desmuntatge d'escala</t>
  </si>
  <si>
    <t xml:space="preserve">Desmuntatge d'escala per posterior muntatge en nova ubicació. 
</t>
  </si>
  <si>
    <t xml:space="preserve">END2A070     </t>
  </si>
  <si>
    <t>Desmunttge de porta</t>
  </si>
  <si>
    <t xml:space="preserve">Desmuntatge de porta per muntatge en nova ubicació. 
</t>
  </si>
  <si>
    <t xml:space="preserve">END2A080     </t>
  </si>
  <si>
    <t>Demolicions obra civil</t>
  </si>
  <si>
    <t xml:space="preserve">Demolicions de altres elements d'obra civil de poca rellevancia, com poden ser:
- Religa existent 2,0x2,0 m i baranes.
- Obertura de forat en parament de façana 40x20 cm aprox 
- Cel ras vestuaris (part)
- Obertura de passos en forjat per pas de safates o petites instal·lacions
</t>
  </si>
  <si>
    <t>END2</t>
  </si>
  <si>
    <t xml:space="preserve">END1         </t>
  </si>
  <si>
    <t>DESMUNTATGE INSTAL·LACIONS</t>
  </si>
  <si>
    <t xml:space="preserve">DESC011      </t>
  </si>
  <si>
    <t>Desmuntatge instal·lació climatització existent</t>
  </si>
  <si>
    <t xml:space="preserve">Partida alçada referent al desmuntatge de la instal·lació hidràulica de climatització existent. Consisteix en el desconnexionat hidràulic i el desmuntatge de totes les canonades i elements especificats en plànols i documentació de projecte dins l'àmbit de la central tèrmica. Els elements i canonades a desmuntar s'ubicaran fora de la sala al lloc prèviament acordat amb el HUB. Previ a dipositar les restes en aquest lloc, es recuperaran els elements a mantenir, com poden ser, comptador d'energia, cabalímetre, sondes de temperatures, vàlvules i filtres s'emmagatzemaran al lloc definit pel HUB per a la seva posterior instal·lació al nou traçat de canonades. Un cop realitzats els treballs de desmuntatge es deixarà el lloc net de qualsevol residu generat per després procedir amb la instal·lació del nou traçat de canonades d'acord amb la documentació gràfica adjunta al projecte.
Inclou, de manera orientativa, el següent:
- 5 bombes hidràuliques.
- Tall de les canonades amb mitjans manuals com ara radials i/o bufadors.
- Canonades hidràuliques d'acer segons documentació de projecte i fins a una alçada de 6m. 
- Canonades secundàries més petites.
- Qualsevol tipus de suport existent associat i no associat que sigui obsolet i/o no aprofitable per a la nova instal·lació.
- Retirada de tots els elements menors associats a les canonades, sondes, vàlvules, filtres, manòmetres i cabalímetre.
- Calorifugat, cargols i protecció d'alumini.
- Fabricació de mitjans d'elevació i suports auxiliars per al desmuntatge dels trams de canonades més pesants.
- Neteja del lloc una vegada es retirin tots els elements a rebutjar.
- Inclou càrrega a contenidor. 
- El desmuntatge o demolició de cada elements es durà a terme segons la fase que li correspongui. 
Inclou coordinació dels treballs en horari convingut amb l'hospital. La demolició caldrà fer-la en el termini i fases acordades, de manera que la intervenció de retirada de la instal·lació existent i muntatge de la nova instal·lació impliqui el mínim termini possible.
</t>
  </si>
  <si>
    <t xml:space="preserve">END1B010     </t>
  </si>
  <si>
    <t>Desmuntatge altres instal·lacions</t>
  </si>
  <si>
    <t xml:space="preserve">Desmuntatge d'instal·lacions auxiliars a la de climatització d'equips a desmuntar o fora d'ús, com poden ser:
- Alimentació elèctrica d'equips (bombes, refredadora, bescanviadors, comptadors, dipòsits d'expansió, vàlvules motoritzades, elements de mesura,... ) Inclou la retirada fins a quadre i desconnexió de línia elèctrica, així com retirada de safates que puguin quedar buides. 
- Desmuntatge d'elements en interior de quadres (2 variadors, proteccions corresponents)
- Desmuntatge d'escomesa d'aigua PPR-63. 
- Desmuntatge d'instal·lació de control i cablejat associat. 
- Desmuntatge de canonades de sanejament fora d'ús. 
Inclou tots els elements mencionats i/o expressats en la documentació gràfica. 
</t>
  </si>
  <si>
    <t>END1</t>
  </si>
  <si>
    <t>END</t>
  </si>
  <si>
    <t xml:space="preserve">OC           </t>
  </si>
  <si>
    <t xml:space="preserve">OCE          </t>
  </si>
  <si>
    <t>ESTRUCTURA</t>
  </si>
  <si>
    <t xml:space="preserve">OCEA         </t>
  </si>
  <si>
    <t>ELEMENTS AUXILIARS</t>
  </si>
  <si>
    <t xml:space="preserve">
AFEGIR PARTIDA DE REFORÇ ESTRUCTURAL AMB FIBRA DE CARBONI
</t>
  </si>
  <si>
    <t xml:space="preserve">OCP1A010     </t>
  </si>
  <si>
    <t>Paviment reixeta electrosoldada 34x38 GC</t>
  </si>
  <si>
    <t xml:space="preserve">Subministrament i muntatge de paviment de reixeta electrosoldada antilliscant amb dentat tipus dents de serra, de 34x38 mm de pas de malla, acabat galvanitzat en calent, realitzada amb platines portants amb dentat tipus dents de serra d'acer laminat UNE-EN 10025 S235JR, en perfil pla de laminat en calent, de 20x3, separades 34mm entre si, separadors de vareta quadrada recargolada, d'acer amb baix contingut en carboni UNE-EN ISO 16120-2 C4D, de 5 mm de costat, separats 38 mm entre si i marc d'acer laminat UNE-EN 10025 S235JR, en perfil omega laminat en calent, de 20x3 fixat amb peces de subjecció o soldat. 
Tot perfectament acabat. 
Inclou marc perimetral interior i exterior en forma de L, així com peces de T invertida necessàries. 
Tot perfectament muntat i fixat. 
</t>
  </si>
  <si>
    <t xml:space="preserve">OCP1A020     </t>
  </si>
  <si>
    <t>Escala accés gran zona elevada</t>
  </si>
  <si>
    <t xml:space="preserve">Subministrament i muntatge d'escala d'acer S275JR, formada per bigues, petjades i barana a ambdós costats, fabricada amb perfils laminats en calent, soldada i acabada amb imprimació antioxidant i dues mans de pintura aplicada en taller.
Alçada a salvar 1,30 m. 
Alçades = 8/9
Amplada interior lliure = 0,80 m
</t>
  </si>
  <si>
    <t xml:space="preserve">OCP1A030     </t>
  </si>
  <si>
    <t>Escala accés petita zona elevada</t>
  </si>
  <si>
    <t xml:space="preserve">Subministrament i muntatge d'escala d'acer S275JR, formada per bigues, petjades i barana a ambdós costats, fabricada amb perfils laminats en calent, soldada i acabada amb imprimació antioxidant i dues mans de pintura aplicada en taller.
Alçada a salvar 0,60 m. 
Alçades = 3
Amplada interior lliure = 0,80 m
</t>
  </si>
  <si>
    <t xml:space="preserve">CHH020       </t>
  </si>
  <si>
    <t>Formigó en massa.</t>
  </si>
  <si>
    <t>Formigó HM-20/B/20/X0 fabricat en central i abocament des de camió, per a formació de dau .
Inclou: Abocament i compactació del formigó. Curat del formigó.
Criteri d'amidament de projecte: Volum teòric, segons documentació gràfica de Projecte.
Criteri de mesura d'obra: Es mesurarà el volum teòric executat segons especificacions de Projecte, sense incloure els increments per excessos d'excavació no autoritzats.</t>
  </si>
  <si>
    <t xml:space="preserve">OCP1A040     </t>
  </si>
  <si>
    <t>m</t>
  </si>
  <si>
    <t>Reforç de bigues amb fibra de carboni MasterBrace "MBCC de Sika"</t>
  </si>
  <si>
    <t xml:space="preserve">Refuerzo de vigas y viguetas, con laminado de fibra de carbono MasterBrace "MBCC de Sika".
Reforç per la cara inferior de bigues o biguetes de formigó armat, mitjançant el sistema MasterBrace "MBCC de Sika", format per laminat de fibra de carboni, MasterBrace LAM 170/3100 "MBCC de Sika", de 100 mm d'amplada i 1,4 mm d'espessor, mòdul d'elasticitat 170000 N/mm2, resistència a tracció 3100 MPa i elongació última 1,9%, col·locat amb MasterBrace ADH 4000 "MBCC de Sika", aplicant una capa de 2 mm d'espessor sobre el laminat amb espàtula i una altra capa d'1 mm d'espessor sobre la superfície de contacte amb el suport, prèviament imprimada amb MasterBrace P 3500 "MBCC de Sika", aplicat amb brotxa. El preu no inclou la preparació del suport ni el revestiment.
</t>
  </si>
  <si>
    <t>OCEA</t>
  </si>
  <si>
    <t xml:space="preserve">OCEE         </t>
  </si>
  <si>
    <t xml:space="preserve">EA           </t>
  </si>
  <si>
    <t>ACER</t>
  </si>
  <si>
    <t xml:space="preserve">EAP          </t>
  </si>
  <si>
    <t>PERFILS ESTRUCTURALS</t>
  </si>
  <si>
    <t xml:space="preserve">EAP020       </t>
  </si>
  <si>
    <t>kg</t>
  </si>
  <si>
    <t>Acer en perfils laminats en calent.</t>
  </si>
  <si>
    <t>Acer UNE-EN 10025 S275JR, en elements estructurals formats per peces simples de perfils laminats en calent de les sèries IPN, IPE, HEB, HEA, HEM o UPN, acabat amb emprimació antioxidant, col·locats amb unions soldades en obra, a una altura de fins a 3 m.
Criteri de valoració econòmica: El preu inclou les soldadures, els talls, les escapçadures, les peces especials, els casquets i els elements auxiliars de muntatge.
Inclou: Neteja i preparació del plànol de suport. Replanteig i marcat dels eixos. Col·locació i fixació provisional de l'element estructural. Aplomat i anivellació. Execució de les unions soldades.
Criteri d'amidament de projecte: Pes nominal mesurat segons documentació gràfica de Projecte.
Criteri de mesura d'obra: Es determinarà, a partir del pes obtingut en bàscula oficial de les unitats arribades a obra, el pes de les unitats realment executades segons especificacions de Projecte.</t>
  </si>
  <si>
    <t xml:space="preserve">EAP020b      </t>
  </si>
  <si>
    <t>Acer en perfils laminats en calent. (Platinas)</t>
  </si>
  <si>
    <t>Acer UNE-EN 10025 S275JR, en elements estructurals formats per peces simples de perfils laminats en calent de les sèries L, LD, T, rodó, quadrat, rectangular o platina, acabat amb emprimació antioxidant, col·locats amb unions soldades en obra, a una altura de fins a 3 m.
Criteri de valoració econòmica: El preu inclou les soldadures, els talls, les escapçadures, les peces especials, els casquets i els elements auxiliars de muntatge.
Inclou: Neteja i preparació del plànol de suport. Replanteig i marcat dels eixos. Col·locació i fixació provisional de l'element estructural. Aplomat i anivellació. Execució de les unions soldades.
Criteri d'amidament de projecte: Pes nominal mesurat segons documentació gràfica de Projecte.
Criteri de mesura d'obra: Es determinarà, a partir del pes obtingut en bàscula oficial de les unitats arribades a obra, el pes de les unitats realment executades segons especificacions de Projecte.</t>
  </si>
  <si>
    <t>EAP</t>
  </si>
  <si>
    <t xml:space="preserve">EAS          </t>
  </si>
  <si>
    <t>PILARS</t>
  </si>
  <si>
    <t xml:space="preserve">EAS006       </t>
  </si>
  <si>
    <t>U</t>
  </si>
  <si>
    <t>Placa d'ancoratge d'acer, amb perns cargolats amb volanderes, ro</t>
  </si>
  <si>
    <t>Placa d'ancoratge d'acer UNE-EN 10025 S275JR en perfil pla, amb trepant central, de 250x150 mm i gruix 12 mm, i muntatge sobre 4 perns d'acer corrugat UNE-EN 10080 B 500 S de 12 mm de diàmetre i 20 cm de longitud total, embotits al formigó fresc, i cargolats amb volanderes, rosca i contrafemella una vegada endurit el formigó del fonament. Inclús morter d'autoanivellació expansiu per a reblert de l'espai resultant entre el formigó endurit i la placa i protecció anticorrosiva aplicada a les rosques i extrems dels perns.
Criteri de valoració econòmica: El preu inclou els talls, les escapçadures, les platines, les peces especials i els elements auxiliars de muntatge.
Inclou: Neteja i preparació de la superfície de recolzament. Replanteig i marcat dels eixos. Col·locació i fixació provisional de la placa. Aplomat i anivellació. Replè amb morter. Aplicació de la protecció anticorrosiva.
Criteri d'amidament de projecte: Nombre d'unitats previstes, segons documentació gràfica de Projecte.
Criteri de mesura d'obra: Es mesurarà el nombre d'unitats realment executades segons especificacions de Projecte.</t>
  </si>
  <si>
    <t>EAS</t>
  </si>
  <si>
    <t>EA</t>
  </si>
  <si>
    <t xml:space="preserve">EH           </t>
  </si>
  <si>
    <t>FORMIGÓ ARMAT</t>
  </si>
  <si>
    <t xml:space="preserve">EHW          </t>
  </si>
  <si>
    <t>ANCORATGES ESTRUCTURALS</t>
  </si>
  <si>
    <t xml:space="preserve">EHW010       </t>
  </si>
  <si>
    <t>Ancoratge químic estructural sobre formigó, mitjançant cartutx d</t>
  </si>
  <si>
    <t>Ancoratge químic estructural realitzat sobre formigó de 20 N/mm² de resistència característica mínima, mitjançant perforació de 18 mm de diàmetre i 225 mm de profunditat, reblert de l'orifici amb injecció de resines epoxi, model HIT-RE 500 V4/330 "HILTI", i posterior inserció de vareta roscada amb femella i volandera d'acer galvanitzat qualitat 5.8, segons UNE-EN ISO 898-1, de 16 mm de diàmetre i 250 mm de longitud.
Inclou: Replanteig de la posició de l'ancoratge. Execució de la perforació. Neteja de la pols resultant. Preparació del cartutx. Injecció de la resina. Inserció de l'element de fixació. Aplicació del parell de collament amb clau dinamomètrica. Neteja de les restes sobrants.
Criteri d'amidament de projecte: Nombre d'unitats previstes, segons documentació gràfica de Projecte.
Criteri de mesura d'obra: Es mesurarà el nombre d'unitats realment executades segons especificacions de Projecte.</t>
  </si>
  <si>
    <t>EHW</t>
  </si>
  <si>
    <t>EH</t>
  </si>
  <si>
    <t>OCEE</t>
  </si>
  <si>
    <t>OCE</t>
  </si>
  <si>
    <t xml:space="preserve">TD           </t>
  </si>
  <si>
    <t>TANCAMENTS I DIVISÒRIES</t>
  </si>
  <si>
    <t xml:space="preserve">T612BR1K     </t>
  </si>
  <si>
    <t>Paret divis.recolzada,14cm,maó calat,HD,I,UNE-EN 771-1,290x140x1</t>
  </si>
  <si>
    <t xml:space="preserve">Paret divisòria recolzada de gruix 14 cm, de maó calat, HD, categoria I, segons la norma UNE-EN 771-1, de 290x140x100 mm, per a revestir, col·locat amb morter mixt 1:2:10 amb ciment CEM II.
Inclou làmina elàstica de 10 cm d'amplada a la base i amb els paraments verticals existents.
</t>
  </si>
  <si>
    <t xml:space="preserve">OCTD         </t>
  </si>
  <si>
    <t>Desplaçament de forat de porta</t>
  </si>
  <si>
    <t xml:space="preserve">Desplaçament de forat de porta de dues fulles existent, incloent:
- Retirada de porta existent pel seu posterior muntatge. 
- Estintolament de forat de porta
- Col·locació de llinda pel nou forat de porta
- Formació de brancal
- Demolició de brancal a ampliar. 
- Arrebossat de nou parament. 
- Col·locació de porta
</t>
  </si>
  <si>
    <t xml:space="preserve">FEF020       </t>
  </si>
  <si>
    <t>m²</t>
  </si>
  <si>
    <t>Mur de càrrega de fàbrica de bloc de formigó.</t>
  </si>
  <si>
    <t>Mur de càrrega de 20 cm d'espessor de fàbrica de bloc de formigó, llis estàndard, color gris, 40x20x20 cm, resistència normalitzada R10 (10 N/mm²), per revestir, amb junts horitzontals i verticals de 10 mm d'espessor, junt renfonsada, rebuda amb morter de ciment industrial, color gris, M-7,5, subministrat a granel, amb peces especials tals com a mitjos blocs i blocs de cantonada.
Criteri de valoració econòmica: El preu no inclou els cèrcols horitzontals ni la formació de les llindes dels buits del parament.
Inclou: Neteja i preparació de la superfície suport. Replanteig, planta a planta. Col·locació i aplomat de mires de referència. Estesa de fils entre mires. Col·locació de ploms fixos a les arestes. Col·locació de les peces per filades a nivell. Resolució de cantonades i trobades. Neteja.
Criteri d'amidament de projecte: Superfície mesurada segons documentació gràfica de Projecte, sense duplicar cantonades ni encontres, deduint els buits de superfície major de 2 m².
Criteri de mesura d'obra: Es mesurarà la superfície realment executada segons especificacions de Projecte, sense duplicar cantonades ni encontres, deduint els buits de superfície major de 2 m².</t>
  </si>
  <si>
    <t xml:space="preserve">FFX010       </t>
  </si>
  <si>
    <t>Full exterior de façana de dos fulls, de fàbrica de maó ceràmic</t>
  </si>
  <si>
    <t>Full exterior de façana de dos fulls, amb suport parcial sobre el forjat, de 13,5 cm d'espessor, de fàbrica de maó ceràmic cara vista calat clínquer, color vermell, 28x13,5x5 cm, amb junts horitzontals i verticals de 10 mm d'espessor, junt renfonsada, rebuda amb morter de ciment industrial, color gris, M-5, subministrat a granel. Llinda de fàbrica armada de maons tallats cara vista, aparell a sardinell; muntatge i desmuntatge d'estintolament. Revestiment dels fronts de forjat i pilars amb maons tallats, col·locats amb morter d'alta adherència.
Inclou: Definició dels plànols de façana mitjançant ploms. Replanteig, planta a planta. Marcat en els pilars dels nivells de referència general de planta i de nivell de paviment. Col·locació i aplomat de mires de referència. Estesa de fils entre mires. Col·locació de ploms fixos a les arestes. Col·locació de les peces per filades a nivell. Revestiment dels fronts de forjat i pilars. Realització de tots els treballs necessaris per a la resolució dels buits. Trobades de la fàbrica amb façanes, pilars i envans. Trobada de la fàbrica amb el forjat superior. Repàs de les juntes i neteja final del parament.
Criteri d'amidament de projecte: Superfície mesurada en veritable magnitud des de les cares exteriors de la façana, segons documentació gràfica de Projecte, deduint els buits de superfície major de 2 m². En els buits que no es dedueixin, estan inclosos els treballs de realitzar la superfície interior del buit.
Criteri de mesura d'obra: Es mesurarà, en veritable magnitud, des de les cares exteriors de la façana, la superfície realment executada segons especificacions de Projecte, deduint els buits de superfície major de 2 m². En els buits que no es dedueixin, estan inclosos els treballs de realitzar la superfície interior del buit.</t>
  </si>
  <si>
    <t>TD</t>
  </si>
  <si>
    <t xml:space="preserve">OCI          </t>
  </si>
  <si>
    <t>IMPERMEABILITZACIONS</t>
  </si>
  <si>
    <t xml:space="preserve">OCI00010     </t>
  </si>
  <si>
    <t>Tancament pas instal·lacions en forjat</t>
  </si>
  <si>
    <t xml:space="preserve">Formació de tancament de pas d'instal·lacions a través de forjat per evitar el pas de la pluja, format per:
- Tancament perimetral al voltant del forat amb obra ceràmica de 14cm de gruix fins a una alçada de 50cm, incloent entrega amb instal·lacions passants. 
- Formació de mitges canyes per entrega d'impermeabilització. 
- Reparació i entrega d'impermeabilització.
- Arrebossat exterior i interior del tancament ceràmic. 
- Cobriment de forat amb panell sandwich, rematat perimetralment amb perfil en U lacada del mateix color que el panell, col·locada amb pendent. 
Forats fins a 1 m2 de superfície en planta. 
</t>
  </si>
  <si>
    <t xml:space="preserve">OCIA0030     </t>
  </si>
  <si>
    <t>Impermeabilitació Mariseal 310 sense dissolvents</t>
  </si>
  <si>
    <t xml:space="preserve">Impermeabilització vista en coberta plana sobre suport de formigó, amb sistema Mariseal 310 sense dissolvents, composat pels següents elements:
Sobre superfície neta i seca; aplicar l'emprimació de poliuretà monocomponent en base aigua Mariseal 710 W amb un rendiment de 150 gr/m², aplicar membrana de poliuretà bicomponent 100% sòlids d’aplicació líquida Mariseal 310 amb un consum de 1,8 Kg./m² aplicada amb rodet en dues capes; armant-la amb l’armadura de geotèxtil Mimper Fabric de 100 grams amb un encavalcament de 5 a 10cm. entre las tires de teixit; espolvorejar 1,1 Kg./m² d’àrid de sílice i aplicar una tercera capa de Mariseal 310 amb un consum de 0,5 Kg./m².
Per a una classificació del sol al lliscament RD &gt; 45 classe 3 segons CTE SU1
UNE 12633:2003.
S'inclou la impermeabilització perimetral amb una alçada mínima de minvell de 16 cm, el segellat de buneres, conductes i canals.
Per a una vida útil amb certificat de garantia de 15 anys del fabricant dels materials i de la seva aplicació per l'aplicador amb certificat d'aplicador homologat per l'empresa MIMPER MARIS-SAINT GOBAIN.
</t>
  </si>
  <si>
    <t xml:space="preserve">OCIA0010     </t>
  </si>
  <si>
    <t>Recrescut d'adhesiu A-18 imorter  A-38 Ardex</t>
  </si>
  <si>
    <t xml:space="preserve">Subministrament i muntatge de deslurry adhesiu A-18 i morter A-38 barrejat amb sorra marca Ardex. 
</t>
  </si>
  <si>
    <t xml:space="preserve">OCIA0040     </t>
  </si>
  <si>
    <t>Bunera Sifònica S-258 Jimten</t>
  </si>
  <si>
    <t xml:space="preserve">Subministrament i col·locació de bunera sifònica extensible amb reixa alta model S-258 marca JIMTEN de diàmetre 110 mm ref. 008350, s'inclou l'adaptació perimetral al suport i el connexionat al baixant.
</t>
  </si>
  <si>
    <t>OCI</t>
  </si>
  <si>
    <t xml:space="preserve">OCR          </t>
  </si>
  <si>
    <t>REVESTIMENTS</t>
  </si>
  <si>
    <t xml:space="preserve">E81131E2     </t>
  </si>
  <si>
    <t>Arrebossat reglejat,vert.int.,h&lt;3m,morter ciment 1:4,remolinat</t>
  </si>
  <si>
    <t>Arrebossat reglejat sobre parament vertical interior, a 3,00 m d'alçària, com a màxim, amb morter de ciment 1:4, elaborat a l'obra, remolinat</t>
  </si>
  <si>
    <t xml:space="preserve">T898A010     </t>
  </si>
  <si>
    <t>Pintat vertic/horitz. guix / cartró guix antibacteriana &lt;3m</t>
  </si>
  <si>
    <t xml:space="preserve">Pintat de parament vertical i horitzontal de guix o cartró guix, amb pintura a l'aigua antibacteriana inclos una capa d'imprimació tipus PRIMER i dues capes d'acabat amb pintura Disperlith Hygienic marca FAKOLITH color blanc mat o equivalent , amb acabat llis, amb una capa segelladora i dues d'acabat. 
Reacció al foc Bs1 D0
</t>
  </si>
  <si>
    <t xml:space="preserve">TEK1C003     </t>
  </si>
  <si>
    <t>Reixeta rectangular DXT-AA 400x200 mm</t>
  </si>
  <si>
    <t xml:space="preserve">Subministrament i col·locació de reixeta amb aletes fixes de pas 50 mm paral·leles a la cota major incloent malla galvanitzada , marca Madel model DXT-AA 400x200 mm o similar equivalent. 
Totalment muntada i amb connexions establertes. Inclou p.p. d'accessoris per al seu muntatge i fixació.
</t>
  </si>
  <si>
    <t>OCR</t>
  </si>
  <si>
    <t xml:space="preserve">OCC          </t>
  </si>
  <si>
    <t>COBERTES I FORJATS</t>
  </si>
  <si>
    <t xml:space="preserve">OCCB010      </t>
  </si>
  <si>
    <t>Remat de xapa plegada frontal coberta</t>
  </si>
  <si>
    <t xml:space="preserve">Subministrament i muntatge de remat de xapa plegada per frontal de coberta enjardinada igual a l'existent, amb un desenvolupament de fins a 1m. 
Col·locat igual a l'existent, i incorporant un sobreixidor igual també a l'existent. 
Tot perfectament acabat. 
</t>
  </si>
  <si>
    <t xml:space="preserve">OCCB020      </t>
  </si>
  <si>
    <t>Reposició de coberta enjardinada</t>
  </si>
  <si>
    <t xml:space="preserve">Reposició de coberta enjardinada, restablint les capes existents, com impermeabilitació, geotextil, capa separadora,... així com reblert de terra vegetal i sembra, de manera que es deixi la ceberta opertiva amb iguals característiques a l'existent. 
Inclou entrega de la impermeabilitzció en buneres i demés remats necessaris. 
</t>
  </si>
  <si>
    <t xml:space="preserve">OCCB040      </t>
  </si>
  <si>
    <t>Formació de punt de recollida d'aigües</t>
  </si>
  <si>
    <t xml:space="preserve">Formació de punt de recollida d'aigües en coberta enjardinada, incloent:
- Retirada de capes existents. 
- formació de forat en forjat pel pas de la canonada de sanejament. 
- Bunera sifònica amb reixeta
- Geotextil
- Grava perimetral
- Modificació i entrga de la impermeabilitzció 
- Reposició de capes
</t>
  </si>
  <si>
    <t xml:space="preserve">E5ZAU001     </t>
  </si>
  <si>
    <t>Carener planxa acer galv.,g=0,7mm,desen=70cm,fix.mecàniques</t>
  </si>
  <si>
    <t xml:space="preserve">Carener, de planxa d'acer galvanitzat de 0,70 mm de gruix, preformada i 70 cm de desenvolupament, col·locat amb fixacions mecàniques
</t>
  </si>
  <si>
    <t xml:space="preserve">OCCB030      </t>
  </si>
  <si>
    <t>Muntatge escala existent</t>
  </si>
  <si>
    <t xml:space="preserve">Muntatge d'escala retirada anteriorment en nova ubicació segons projecte. Instal·lada igual que l'existent. 
</t>
  </si>
  <si>
    <t xml:space="preserve">OCCA010      </t>
  </si>
  <si>
    <t>Tancament de forats en forjat</t>
  </si>
  <si>
    <t xml:space="preserve">Tancament de forats en forjat incloent:
- perforacions per la instal·lació d'ancoratges químics
- Encoratge químic 
- Barres d'acer de diàmetre especificat en detalls
- Enforat de forjat per la part inferior. 
- Reblert de formigó
- Col·locació de rajola d'acabat tipus l'existent. 
Forats fins a 80x80 cm2. 
</t>
  </si>
  <si>
    <t>OCC</t>
  </si>
  <si>
    <t xml:space="preserve">OCA          </t>
  </si>
  <si>
    <t>ACCESSORIS</t>
  </si>
  <si>
    <t xml:space="preserve">OCAA010      </t>
  </si>
  <si>
    <t>Polipast de cadena 2.000 kg amb guia</t>
  </si>
  <si>
    <t xml:space="preserve">Subministrament i muntatge de polipast de cadena amb guia per una alçada fins a 4m, amb ganxo. 
</t>
  </si>
  <si>
    <t xml:space="preserve">TEK1D041     </t>
  </si>
  <si>
    <t>Reixeta rectangular DMT-X 400x300 mm</t>
  </si>
  <si>
    <t xml:space="preserve">Subministrament i muntatge de reixeta per exterior amb aletes fixes de pas 25mm, paral·leles a la cota major construït en acer galvanitzat, de la marca Madel sèrie DMT-X o similar equivalent de mesures 400x300 mm. Color a definir per la direcció facultativa. Totalment muntada i amb connexions establertes.
Inclou p.p. d'accessoris per al seu muntatge i fixació.
</t>
  </si>
  <si>
    <t>OCA</t>
  </si>
  <si>
    <t>OC</t>
  </si>
  <si>
    <t xml:space="preserve">IS           </t>
  </si>
  <si>
    <t>INSTAL·LACIÓ DE SANEJAMENT</t>
  </si>
  <si>
    <t xml:space="preserve">TD116871     </t>
  </si>
  <si>
    <t>Tub PP paret tricapa,evacua.insonoritz.,DN=125m</t>
  </si>
  <si>
    <t xml:space="preserve">Tub de polipropilè de paret tricapa per a evacuació insonoritzada, de DN 125 mm. Fins i tot p/p de material auxiliar per a muntatge i subjecció a l'obra, accessoris i peces especials col·locats mitjançant unió a pressió amb junta elàstica. Totalment muntada, connexionada i probada.
Inclou: Replanteig i traçat de les canonades. Presentació en sec de tubs, accessoris i peces especials. Col·locació i fixació de tubs, accessoris i peces especials. Neteja de la zona a unir, col·locació de la junta elàstica i connexió de les peces. Realització de proves de servei.
</t>
  </si>
  <si>
    <t xml:space="preserve">E5ZH5MXD     </t>
  </si>
  <si>
    <t>Bonera sifònica fosa,200x200mm,tapa plana,metàl.,col.morter 1:6</t>
  </si>
  <si>
    <t>Bonera sifònica de fosa, de 200x200 mm amb tapa plana metàl·lica, col·locada amb morter de ciment 1:6, elaborat a l'obra amb formigonera de 165 l</t>
  </si>
  <si>
    <t>IS</t>
  </si>
  <si>
    <t xml:space="preserve">FIIH         </t>
  </si>
  <si>
    <t>INSTAL·LACIÓ HIDRÀULICA</t>
  </si>
  <si>
    <t xml:space="preserve">FIIH1        </t>
  </si>
  <si>
    <t>EQUIPS</t>
  </si>
  <si>
    <t xml:space="preserve">IH1AC010     </t>
  </si>
  <si>
    <t>Desmuntatge de refredadora existent climavenenta 1200 kW.</t>
  </si>
  <si>
    <t xml:space="preserve">Desconnexió i desmuntatge d'unitat refredadora existent, incloent la desconnexió de les escomeses existents, mitjans d'elevació necessaris, certificat de retirada i destrucció de gasos refrigerants, així com transport a gestor de residus autoritzat. 
Tot perfectament acabat. 
</t>
  </si>
  <si>
    <t xml:space="preserve">IH1A0010     </t>
  </si>
  <si>
    <t>Transport i instal·lació Refredadora 1 (30KAV-ZE 1200A)</t>
  </si>
  <si>
    <t xml:space="preserve">Transport i muntatge de refredadora Carrier 30KAV-ZE 1200A des del magatzem on està acopiada fins a l'obra, i instal·lació a la ubicació prevista segons projecte, incloent mijans d'elevació, ajudes, elements antivibratoris així com qualsevol accessori pel seu correcte muntatge. 
Dimensions aproximades de la unitat: 12731 x 2262 x 2324 mm
Pes aproximat: 10.285 kg
</t>
  </si>
  <si>
    <t xml:space="preserve">IH1A0020     </t>
  </si>
  <si>
    <t>Transport i instal·lació Refredadora 2 (30KAV-ZE 0350A)</t>
  </si>
  <si>
    <t xml:space="preserve">Transport i muntatge de refredadora Carrier 30KAV-ZE 0350A des del magatzem on està acopiada fins a l'obra, i instal·lació a la ubicació prevista segons projecte, incloent mijans d'elevació, ajudes, elements antivibratoris així com qualsevol accessori pel seu correcte muntatge. 
Dimensions aproximades de la unitat: 4387 x 2262 x 2324 mm
Pes aproximat: 4.959 kg
</t>
  </si>
  <si>
    <t>FIIH1</t>
  </si>
  <si>
    <t xml:space="preserve">FIIH2        </t>
  </si>
  <si>
    <t>CANONADES</t>
  </si>
  <si>
    <t xml:space="preserve">EF5213B7     </t>
  </si>
  <si>
    <t>Tub Cu R250 (semidur),DN=6mm,g=1mm,UNE-EN 1057,soldat capil.,dif</t>
  </si>
  <si>
    <t>Tub de coure R250 (semidur) de 6 mm de diàmetre nominal, d'1 mm de gruix, segons la norma UNE-EN 1057, soldat per capil·laritat, amb grau de dificultat mitjà i col·locat encastat</t>
  </si>
  <si>
    <t xml:space="preserve">EF115223     </t>
  </si>
  <si>
    <t>Tub acer negre s/sold.,D=3/4´´,soldat,dific.alt,col.superf.</t>
  </si>
  <si>
    <t xml:space="preserve">Tub d'acer negre sense soldadura de diàmetre nominal 3/4´´, segons la norma DIN 2440, sèrie mitjana M, i material S195T, per soldar, amb grau de dificultat alt i col·locat superficialment.
Inclou pp suportació, abraçadora i/o estructura metàl·lica perfectament pintada amb imprimació antioxidant. Tot perfectament muntat i connectat.
</t>
  </si>
  <si>
    <t xml:space="preserve">EF118223     </t>
  </si>
  <si>
    <t>Tub acer negre s/sold.,D=1´´1/2,soldat,dific.alt,col.superf.</t>
  </si>
  <si>
    <t xml:space="preserve">Tub d'acer negre sense soldadura de diàmetre nominal 11/2´´, segons la norma DIN 2440, sèrie mitjana M, i material S195T, per soldar, amb grau de dificultat alt i col·locat superficialment.
Inclou pp suportació, abraçadora i/o estructura metàl·lica perfectament pintada amb imprimació antioxidant. Tot perfectament muntat i connectat.
</t>
  </si>
  <si>
    <t xml:space="preserve">EF119222     </t>
  </si>
  <si>
    <t>Tub acer negre s/sold.,D=2´´,soldat,dific.mitjà,col.superf.</t>
  </si>
  <si>
    <t xml:space="preserve">Tub d'acer negre sense soldadura de diàmetre nominal 2´´, segons la norma DIN 2440, sèrie mitjana M, i material S195T, per soldar, amb grau de dificultat alt i col·locat superficialment.
Inclou pp suportació, abraçadora i/o estructura metàl·lica perfectament pintada amb imprimació antioxidant. Tot perfectament muntat i connectat.
</t>
  </si>
  <si>
    <t xml:space="preserve">EF11E223     </t>
  </si>
  <si>
    <t>Tub acer negre s/sold.,D=5´´,soldat,dific.alt,col.superf.</t>
  </si>
  <si>
    <t xml:space="preserve">Tub d'acer negre sense soldadura de diàmetre nominal 5´´, segons la norma DIN 2440, sèrie mitjana M, gruix 5mm, i material S195T, per soldar, amb grau de dificultat alt i col·locat superficialment.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</si>
  <si>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TF11C015     </t>
  </si>
  <si>
    <t>Tub acer negre s/sold.,D=10´´,soldat,col.superf,UNE-EN 10216</t>
  </si>
  <si>
    <t xml:space="preserve">Subministrament i muntatge de tub d'acer negre sense soldadura de 10", segons la norma DIN 2448 (UNE EN 10216-2), material P235TR1, (diàmetre exterior especificat=273 mm, gruix de 8,8 mm i DN=250 mm), per soldat, i col·locat superficialment.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</si>
  <si>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TF11C020     </t>
  </si>
  <si>
    <t>Tub acer negre s/sold.,D=20´´,soldat,col.superf,UNE-EN 10216</t>
  </si>
  <si>
    <t xml:space="preserve">Subministrament i muntatge de tub d'acer negre sense soldadura de 20", segons la norma DIN 2448 (UNE EN 10216-2), material P235TR1, (diàmetre exterior especificat=508,0 mm, gruix de 16 mm i DN=500 mm), per soldat, i col·locat superficialment.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</si>
  <si>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TIH2A040     </t>
  </si>
  <si>
    <t>Formació de nou col·lector C3 Diàm. 600</t>
  </si>
  <si>
    <t xml:space="preserve">Subministrament i muntatge de nou col·lector (C3) amb 8 picatges de diàmtres indicats, fabricada amb tub d'acer negre sense soldadura de 24", segons la norma DIN 2448 (UNE EN 10216-2), material P235TR1, (diàmetre exterior especificat=610,0 mm, gruix de 20 mm i DN=600 mm), per soldat, i col·locat superficialment. 
Dimensions orientatives a concretar en obra: 
Longitud de l'ampliació: 15 m
Sortida 1, 2, 3 i 4: diàm 300
Sortida 5, 6, 7: diàm 350
Tap en un extrem i preparat per soldar en l'altre. 
Inclou brides a totes les sortides.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</si>
  <si>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TIH2A050     </t>
  </si>
  <si>
    <t>Formació de nou col·lector C4 Diàm. 500</t>
  </si>
  <si>
    <t xml:space="preserve">Subministrament i muntatge de nou col·lector (C4) amb 5 picatges de diàmtres indicats, fabricada amb tub d'acer negre sense soldadura de 20", segons la norma DIN 2448 (UNE EN 10216-2), material P235TR1, (diàmetre exterior especificat=508,0 mm, gruix de 16 mm i DN=500 mm), per soldat, i col·locat superficialment. 
Dimensions orientatives a concretar en obra: 
Longitud: 15 m
Sortida 1, 2, 3 i 4: diàm 300
Sortida 5: diàm 500
Tap en un extrem i preparat per soldar en l'altre. 
Inclou brides a totes les sortides.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</si>
  <si>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TIH2A060     </t>
  </si>
  <si>
    <t>Formació de nou col·lector C5 Diàm. 500</t>
  </si>
  <si>
    <t xml:space="preserve">Subministrament i muntatge de nou col·lector (C5) amb 4 picatges de diàmtres indicats, fabricada amb tub d'acer negre sense soldadura de 20", segons la norma DIN 2448 (UNE EN 10216-2), material P235TR1, (diàmetre exterior especificat=508,0 mm, gruix de 16 mm i DN=500 mm), per soldat, i col·locat superficialment. 
Dimensions orientatives a concretar en obra: 
Longitud: 8 m
Sortida 1, 2, 3: diàm 350
Sortida 5: diàm 500
Sense taps als extrems. En un extrem es col·locarà una brida per rebre vàlvula de comporta del by-pass impulsió i l'altre es soldarà la canonada d'impulsió.  
Inclou brides a totes les sortides.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</si>
  <si>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TIH2A090     </t>
  </si>
  <si>
    <t>Formació de conjunt bomba impulsió BS</t>
  </si>
  <si>
    <t xml:space="preserve">Formació de trams de canonada per la formació del tren de bomba d'imulsió BS, format amb tub d'acer negre sense soldadura de 12", segons la norma DIN 2448 (UNE EN 10216-2), material P235TR1, (diàmetre exterior especificat=323,9 mm, gruix de 10 mm i DN=300 mm), per soldat, i col·locat superficialment. 
Inclou peces especials, brides i demés accessoris necessaris pel seu muntatge segons detalls de projecte. 
Inclou pp suportació, abraçadora i/o estructura metàl·lica perfectament pintada amb imprimació antioxidant. 
Inclou muntatge segons esquemes, material pel seu muntatge, elements necessris d'elevació així com qualsevol material auxiliar pel seu muntatge.  
S'ha de valorar des del col·lector de retorn, fins a la unió de les dues bombes a la sortida d'aquestes. 
Tot perfectament muntat i connectat.
</t>
  </si>
  <si>
    <t xml:space="preserve">TIH2A100     </t>
  </si>
  <si>
    <t>Formació de conjunt bomba impulsió BST</t>
  </si>
  <si>
    <t xml:space="preserve">Formació de trams de canonada per la formació del tren de bomba d'imulsió BST, format amb tub d'acer negre sense soldadura de 14", segons la norma DIN 2448 (UNE EN 10216-2), material P235TR1, (diàmetre exterior especificat=355,6 mm, gruix de 11 mm i DN=350 mm), per soldat, i col·locat superficialment. Inclou peces especials, brides i demés accessoris necessaris pel seu muntatge segons detalls de projecte. 
Inclou pp suportació, abraçadora i/o estructura metàl·lica perfectament pintada amb imprimació antioxidant. 
Inclou muntatge segons esquemes, material pel seu muntatge, elements necessris d'elevació així com qualsevol material auxiliar pel seu muntatge.  
S'ha de valorar des del col·lector de retorn, fins a la unió de les dues bombes a la sortida d'aquestes. 
Tot perfectament muntat i connectat.
</t>
  </si>
  <si>
    <t xml:space="preserve">T89FA010     </t>
  </si>
  <si>
    <t>Pintat tub acer pintura epoxi-fenolic HEMPADUR</t>
  </si>
  <si>
    <t xml:space="preserve">Pintat amb pintura anticorrosiva, epoxi-fenòlic, de dos components, i amb dues capes:
- Capa 1: HEMPADUR 85671, color rosa, espessor de pel.lícula humida 184 micres, assecat 125 micres
- Capa 2: HEMPADUR 85671, color gris luminós RAl 7035, Espessor de pel.lícula humida 185 micres, assecat 125micres
Caldrà aportar certificat d'espessors de pintura.
Inclou preparació del suport (granellat per assolir estat d'acer a partir del qual aplicar el producte segons requeriments de la pintura), imprimació prèvia en cas necessari, i aplicació segons recomanacions del fabricant, així com complements necessaris per a la seva correcte execució.
</t>
  </si>
  <si>
    <t xml:space="preserve">TEFC1D008    </t>
  </si>
  <si>
    <t>Tub PP-R DN32 SDR9 / Serie 4 Niron Fiber Blue RP</t>
  </si>
  <si>
    <t xml:space="preserve">Subministrament i muntatge de tub compost de polipropilè copolímer random PP-R RP "Raised Pressure" amb fibra de vidre (1/4)PP-R RP // (2/4)PP-R RP + FV (1/4) / / PP-R RP, SDR 9 sèrie 4, de diàmetre 32 mm i 3,6 mm de gruix. Canonada fabricada i certificada segons Reglament Particular Aenor RP 01.78, accessoris fabricats i certificats segons norma UNE EN 15874-3 i sistema d'unió per termofusió, insercions incorporades i electrofusió certificat segons RP 01.78. Certificat de potabilitat Aimples segons RD 140/2003. Per a ús en instal·lacions de fontaneria (AFS, ACS) i climatització (calefacció, sistemes aigua/aigua, aigua/aire) amb temperatures compreses entre -15 °C i 95 °C. Inclosa p/p d'accessoris i material auxiliar per a muntatge i subjecció. Instal·lat amb abraçadores isofòniques Niron de goma llisa, segons norma UNE EN 806-4. Presentació a barra de 4 m, color blau Niron amb franja grisa Niron Fiber Blue, ref. TNIRFBRP329 de la sèrie Niron d'ITALSAN.
Donarà compliment a la normativa  Europea per a materials de la construcció (CPR). 
Inclou pp d'elements de connexió, tubs de protecció i subjecció, així com accessoris de muntatge, fixació i suports. Sistema d'unió per electrofusió.
</t>
  </si>
  <si>
    <t xml:space="preserve">TEFC1D011    </t>
  </si>
  <si>
    <t>Tub PP-R DN63 SDR9 / Serie 4 Niron Fiber Blue RP</t>
  </si>
  <si>
    <t xml:space="preserve">Subministrament i muntatge de tub compost de polipropilè copolímer random PP-R RP "Raised Pressure" amb fibra de vidre (1/4)PP-R RP // (2/4)PP-R RP + FV (1/4) / / PP-R RP, SDR 9 sèrie 4, de diàmetre 63 mm i 7,1 mm de gruix. Canonada fabricada i certificada segons Reglament Particular Aenor RP 01.78, accessoris fabricats i certificats segons norma UNE EN 15874-3 i sistema d'unió per termofusió, insercions incorporades i electrofusió certificat segons RP 01.78. Certificat de potabilitat Aimples segons RD 140/2003. Per a ús en instal·lacions de fontaneria (AFS, ACS) i climatització (calefacció, sistemes aigua/aigua, aigua/aire) amb temperatures compreses entre -15 °C i 95 °C. Inclosa p/p d'accessoris i material auxiliar per a muntatge i subjecció. Instal·lat amb abraçadores isofòniques Niron de goma llisa, segons norma UNE EN 806-4. Presentació a barra de 4 m, color blau Niron amb franja grisa Niron Fiber Blue, ref. TNIRFBRP639 de la sèrie Niron d'ITALSAN.
Donarà compliment a la normativa  Europea per a materials de la construcció (CPR). 
Inclou pp d'elements de connexió, tubs de protecció i subjecció, així com accessoris de muntatge, fixació i suports. Sistema d'unió per electrofusió.
</t>
  </si>
  <si>
    <t xml:space="preserve">TN31AT03     </t>
  </si>
  <si>
    <t>Vàlvula esfera man.+rosca Arco Tajo 2000 DN=15mm</t>
  </si>
  <si>
    <t xml:space="preserve">Subministrament i muntatge de vàlvula d'esfera manual amb rosca marca Arco model Tajo 2000 o similar equivalent, de diàmetre nominal 15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</si>
  <si>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TN31AT04     </t>
  </si>
  <si>
    <t>Vàlvula esfera man.+rosca Arco Tajo 2000 DN=20mm</t>
  </si>
  <si>
    <t xml:space="preserve">Subministrament i muntatge de vàlvula d'esfera manual amb rosca marca Arco model Tajo 2000 o similar equivalent, de diàmetre nominal 20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</si>
  <si>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TN31AT05     </t>
  </si>
  <si>
    <t>Vàlvula esfera man.+rosca Arco Tajo 2000 DN=25mm</t>
  </si>
  <si>
    <t xml:space="preserve">Subministrament i muntatge de vàlvula d'esfera manual amb rosca marca Arco model Tajo 2000 o similar equivalent, de diàmetre nominal 25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</si>
  <si>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TN31AT06     </t>
  </si>
  <si>
    <t>Vàlvula esfera man.+rosca Arco Tajo 2000 DN=32mm</t>
  </si>
  <si>
    <t xml:space="preserve">Subministrament i muntatge de vàlvula d'esfera manual amb rosca marca Arco model Tajo 2000 o similar equivalent, de diàmetre nominal 32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</si>
  <si>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TN31AT07     </t>
  </si>
  <si>
    <t>Vàlvula esfera man.+rosca Arco Tajo 2000 DN=40mm</t>
  </si>
  <si>
    <t xml:space="preserve">Subministrament i muntatge de vàlvula d'esfera manual amb rosca marca Arco model Tajo 2000 o similar equivalent, de diàmetre nominal 40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</si>
  <si>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TN31AT08     </t>
  </si>
  <si>
    <t>Vàlvula esfera man.+rosca Arco Tajo 2000 DN=50mm</t>
  </si>
  <si>
    <t xml:space="preserve">TN31AT09     </t>
  </si>
  <si>
    <t>Vàlvula esfera man.+rosca Arco Tajo 2000 DN=63mm</t>
  </si>
  <si>
    <t xml:space="preserve">Subministrament i muntatge de vàlvula d'esfera manual amb rosca marca Arco model Tajo 2000 o similar equivalent, de diàmetre nominal 50 mm. D'acord amb norma UNE-EN 13828. Connexió roscada ISO 228. Cos fabricat en llautó europeu CW617N acabat cromat. Comandament en acer amb recobriment d'epoxi. Seients l'obturador i sistema de rosca-premsa en PTFE que permet el reajustament. Pressió de servei de 30 bar. Temperatura de servei: des de -20ºC fins a 140ºC. Muntada superficialment, incloent accessoris de muntatge i suportació i qualsevol altre accessori per al seu correcte muntatge.
</t>
  </si>
  <si>
    <t xml:space="preserve">TN12J4F0     </t>
  </si>
  <si>
    <t>Vàlvula comporta+brides DN=300mm,PN=16bar,fosa</t>
  </si>
  <si>
    <t xml:space="preserve">Subministrament i muntatge de vàlvula de comporta de tancament elàstic, INFINITY, DN300 (12"), Pas total, PN16, 
Tipus de connexió: Brida fixa (EN 1092-2 PN16), 
Acabat de cares Tipus B - Brida amb ressalt, Norma distància entre cares EN 558 sèrie 14 (F4), Tipus de tapa Cargol interior, Material cos i tapa Foneria dúctil EN-GJS-500-7,
Recobriment Epoxi 250 µm GSK RAL 5015 (blau), 
Material femella premsa Aliatge de coure CW617N, 
Material del plançó Acer inoxidable AISI 420 (1.4021), 
Material femella tancament Aliatge de coure CW617N, 
Material del tancament Foneria dúctil EN-GJS-500-7, 
Sistema de tancament Tancament vulcanitzat,
Elastòmer estanqueïtat EPDM, Protecció brida Adhesiu cobrits (2 u.),
Tipus d'accionament Manual - volant, Tancament dretes, Material cargols Acer - Geomet,
Belgicast RGV04709TS o simular equivalent.
</t>
  </si>
  <si>
    <t xml:space="preserve">TN12K4F0     </t>
  </si>
  <si>
    <t>Vàlvula comporta+brides DN=350mm,PN=16bar,fosa</t>
  </si>
  <si>
    <t xml:space="preserve">Subministrament i muntatge de vàlvula de comporta de tancament elàstic, INFINITY, DN350 (14"), Pas total, PN16, 
Tipus de connexió Brida fixa (EN 1092-2 PN16), 
Acabat de cares Tipus B -Brida amb ressalt, Norma distància entre cares EN 558 sèrie 14 (F4), Tipus detapa Cargol interior, Material cos i tapa Foneria dúctil EN-GJS-500-7,
Recobriment Epoxi 250 µm RAL 5015 (blau), 
Material femella premsa 
Material del plançó Acer inoxidable AISI 420 (1.4021), 
Material femella tancamentBr-Al CW307G, 
Material del tancament Foneria dúctil EN-GJS-500-7, 
Sistema de tancament vulcanitzat,
 Elastòmer estanquitat EPDM, 
Tipus d'accionament Manual - volant, Tancament dretes, Material cargols Acer - Geomet
Belgicast RGV02858TS o simular equivalent.
</t>
  </si>
  <si>
    <t xml:space="preserve">TN12N4F0     </t>
  </si>
  <si>
    <t>Vàlvula comporta+brides DN=500mm,PN=16bar,fosa</t>
  </si>
  <si>
    <t xml:space="preserve">Subministrament i muntatge de vàlvula de vàlvula de comporta de tancament elàstic, INFINITY, DN500 (20"), Pas total, PN16, 
Tipus de connexió Brida fixa (EN 1092-2 PN16), Acabat de cares Tipus B -Brida amb ressalt, Norma distància entre cares EN 558 sèrie 14 (F4), Tipus de tapa Cargol interior, 
Material cos i tapa Foneria dúctil EN-GJS-500-7,
Recobriment Epoxi 250 µm RAL 5015 (blau), 
Material del plançó Acer inoxidable AISI 420 (1.4021), 
Material femella tancamentBr-Al CW307G, 
Material del tancament Foneria dúctil EN-GJS-500-7, 
Sistema de tancament vulcanitzat, 
Elastòmer estanquitat EPDM, 
Tipus d'accionament Manual - volant, Tancament dretes, Material cargols Acer - Geomet
Belgicast RGV02864TS o simular equivalent.
</t>
  </si>
  <si>
    <t xml:space="preserve">TN42P125     </t>
  </si>
  <si>
    <t>Vàlvula papallona LUG,DN=125mm,PN=16bar,fosa+inox, palanca</t>
  </si>
  <si>
    <t xml:space="preserve">Subministrament i muntage de vàlvula de papallona manual tipus LUG, de diàmetre nominal 125 mm, de 16 bar de pressió nominal, amb cos de fosa i papallona d'acer inoxidable AISI 316, elastòmer EPDM, pintada EPOXI, temperatura de treball entre -20 i +120ºC, preu superior. Accionament amb palanca.
Inclou juntes i cargols, així com petit material pel seu muntatge. 
Perfectament muntada i funcionant.
</t>
  </si>
  <si>
    <t xml:space="preserve">TN42V250     </t>
  </si>
  <si>
    <t>Vàlvula papallona LUG,DN=250mm,PN=16bar,fosa+inox, red+vol</t>
  </si>
  <si>
    <t xml:space="preserve">Subministrament i muntage de vàlvula de papallona manual tipus LUG, de diàmetre nominal 250 mm, de 16 bar de pressió nominal, amb cos de fosa i papallona d'acer inoxidable AISI 316, elastòmer EPDM, pintada EPOXI, temperatura de treball entre -20 i +120ºC, preu superior. Accionament amb reductor i volant. 
Inclou juntes i cargols, així com petit material pel seu muntatge. 
Marca XUROX fig. 250LE o similar equivalent.
Perfectament muntada i funcionant.
</t>
  </si>
  <si>
    <t xml:space="preserve">TN42V400     </t>
  </si>
  <si>
    <t>Vàlvula papallona LUG,DN=400mm,PN=16bar,fosa+inox, red+vol</t>
  </si>
  <si>
    <t xml:space="preserve">Subministrament i muntage de vàlvula de papallona manual tipus LUG, de diàmetre nominal 400 mm, de 16 bar de pressió nominal, amb cos de fosa i papallona d'acer inoxidable AISI 316, elastòmer EPDM, pintada EPOXI, temperatura de treball entre -20 i +120ºC, preu superior. Accionament amb reductor i volant. 
Inclou juntes i cargols, així com petit material pel seu muntatge. 
Marca XUROX fig. 250LE o similar equivalent.
Perfectament muntada i funcionant.
</t>
  </si>
  <si>
    <t xml:space="preserve">TN42V600     </t>
  </si>
  <si>
    <t>Vàlvula papallona BRIDES,DN=600mm,PN=16bar,fosa+inox, red+vol</t>
  </si>
  <si>
    <t xml:space="preserve">Subministrament i muntage de vàlvula de papallona manual muntada entre brides, de diàmetre nominal 600 mm, de 16 bar de pressió nominal, amb cos de fosa i papallona d'acer inoxidable AISI 316, elastòmer EPDM, pintada EPOXI, temperatura de treball entre -20 i +120ºC, preu superior. Accionament amb reductor i volant. 
Inclou juntes i cargols, així com petit material pel seu muntatge. 
Marca XUROX fig. 250BE o similar equivalent.
Perfectament muntada i funcionant.
</t>
  </si>
  <si>
    <t xml:space="preserve">TN43S125     </t>
  </si>
  <si>
    <t>Vàlvula papallona LUG,DN=125mm,PN=16bar,fosa+inox, servo</t>
  </si>
  <si>
    <t xml:space="preserve">Subministrament i muntage de vàlvula de papallona manual tipus LUG, de diàmetre nominal 125 mm, de 16 bar de pressió nominal, amb cos de fosa i papallona d'acer inoxidable AISI 316, elastòmer EPDM, pintada EPOXI, temperatura de treball entre -20 i +120ºC, preu superior. Accionament amb servomotor Bernard Controls serie AQ o similar equivalent, amb transmissor de posició. 
Inclou juntes i cargols, així com petit material pel seu muntatge. 
Vàlvula marca XUROX fig. 250LE o similar equivalent.
Característiques tècniques del servomotor:
L'actuador inclou motor amb protecció tèrmica, caixa d'engranatges, volant d'emergència, interruptors de final de carrera, interruptors de parell (per a parell &gt;150 Nm) i accionament de sortida amb presa extraïble.
Actuador On-Off: actuador de classe A que compleixen la norma EN15714-2.
Carcassa: Fundició a pressió d'alumini i coberta fixada per captiu i inoxidable cargols
Protecció exterior: Pintura en pols de sèrie (RAL1014). Protecció: C3 segons ISO 12944
Resistència a la intempèrie: IP68 (2m/24h) / NEMA 4X de sèrie.
Interval de temperatura ambient: -20…+70°C
Disseny de l'engranatge: l'actuador és mecànicament autoblocant
Tecnologia del motor: motor asíncron monofàsic, aïllament classe F amb protecció integral de sobrecàrrega tèrmica.
Muntatge actuador segons ISO 5211.
Marca Bernard Controls model: AQ0050XX035PA000E0M o equivalent
Perfectament muntada i funcionant.
</t>
  </si>
  <si>
    <t xml:space="preserve">TN43S250     </t>
  </si>
  <si>
    <t>Vàlvula papallona LUG,DN=250mm,PN=16bar,fosa+inox, servo</t>
  </si>
  <si>
    <t xml:space="preserve">Subministrament i muntage de vàlvula de papallona manual tipus LUG, de diàmetre nominal 250 mm, de 16 bar de pressió nominal, amb cos de fosa i papallona d'acer inoxidable AISI 316, elastòmer EPDM, pintada EPOXI, temperatura de treball entre -20 i +120ºC, preu superior. Accionament amb servomotor Bernard Controls serie AQ o similar equivalent, amb transmissor de posició. 
Inclou juntes i cargols, així com petit material pel seu muntatge. 
Vàlvula marca XUROX fig. 250LE o similar equivalent.
Característiques tècniques del servomotor:
L'actuador inclou motor amb protecció tèrmica, caixa d'engranatges, volant d'emergència, interruptors de final de carrera, interruptors de parell (per a parell &gt;150 Nm) i accionament de sortida amb presa extraïble.
Actuador On-Off: actuador de classe A que compleixen la norma EN15714-2.
Carcassa: Fundició a pressió d'alumini i coberta fixada per captiu i inoxidable cargols
Protecció exterior: Pintura en pols de sèrie (RAL1014). Protecció: C3 segons ISO 12944
Resistència a la intempèrie: IP68 (2m/24h) / NEMA 4X de sèrie.
Interval de temperatura ambient: -20…+70°C
Disseny de l'engranatge: l'actuador és mecànicament autoblocant
Tecnologia del motor: motor asíncron monofàsic, aïllament classe F amb protecció integral de sobrecàrrega tèrmica.
Muntatge actuador segons ISO 5211.
Marca Bernard Controls model: AQ0050XX035PA000E0M o equivalent
Perfectament muntada i funcionant.
</t>
  </si>
  <si>
    <t xml:space="preserve">TN43S300     </t>
  </si>
  <si>
    <t>Vàlvula papallona LUG,DN=300mm,PN=16bar,fosa+inox, servo</t>
  </si>
  <si>
    <t xml:space="preserve">Subministrament i muntage de vàlvula de papallona manual tipus LUG, de diàmetre nominal 300 mm, de 16 bar de pressió nominal, amb cos de fosa i papallona d'acer inoxidable AISI 316, elastòmer EPDM, pintada EPOXI, temperatura de treball entre -20 i +120ºC, preu superior. Accionament amb servomotor Bernard Controls serie AQ o similar equivalent, amb transmissor de posició. 
Inclou juntes i cargols, així com petit material pel seu muntatge. 
Vàlvula marca XUROX fig. 250LE o similar equivalent.
Característiques tècniques del servomotor:
L'actuador inclou motor amb protecció tèrmica, caixa d'engranatges, volant d'emergència, interruptors de final de carrera, interruptors de parell (per a parell &gt;150 Nm) i accionament de sortida amb presa extraïble.
Actuador On-Off: actuador de classe A que compleixen la norma EN15714-2.
Carcassa: Fundició a pressió d'alumini i coberta fixada per captiu i inoxidable cargols
Protecció exterior: Pintura en pols de sèrie (RAL1014). Protecció: C3 segons ISO 12944
Resistència a la intempèrie: IP68 (2m/24h) / NEMA 4X de sèrie.
Interval de temperatura ambient: -20…+70°C
Disseny de l'engranatge: l'actuador és mecànicament autoblocant
Tecnologia del motor: motor asíncron monofàsic, aïllament classe F amb protecció integral de sobrecàrrega tèrmica.
Muntatge actuador segons ISO 5211.
Marca Bernard Controls model: AQ0050XX035PA000E0M o equivalent
Perfectament muntada i funcionant.
</t>
  </si>
  <si>
    <t xml:space="preserve">TN43S350     </t>
  </si>
  <si>
    <t>Vàlvula papallona LUG,DN=350mm,PN=16bar,fosa+inox, servo</t>
  </si>
  <si>
    <t xml:space="preserve">Subministrament i muntage de vàlvula de papallona manual tipus LUG, de diàmetre nominal 350 mm, de 16 bar de pressió nominal, amb cos de fosa i papallona d'acer inoxidable AISI 316, elastòmer EPDM, pintada EPOXI, temperatura de treball entre -20 i +120ºC, preu superior. Accionament amb servomotor Bernard Controls serie AQ o similar equivalent, amb transmissor de posició. 
Inclou juntes i cargols, així com petit material pel seu muntatge. 
Vàlvula marca XUROX fig. 250LE o similar equivalent.
Característiques tècniques del servomotor:
L'actuador inclou motor amb protecció tèrmica, caixa d'engranatges, volant d'emergència, interruptors de final de carrera, interruptors de parell (per a parell &gt;150 Nm) i accionament de sortida amb presa extraïble.
Actuador On-Off: actuador de classe A que compleixen la norma EN15714-2.
Carcassa: Fundició a pressió d'alumini i coberta fixada per captiu i inoxidable cargols
Protecció exterior: Pintura en pols de sèrie (RAL1014). Protecció: C3 segons ISO 12944
Resistència a la intempèrie: IP68 (2m/24h) / NEMA 4X de sèrie.
Interval de temperatura ambient: -20…+70°C
Disseny de l'engranatge: l'actuador és mecànicament autoblocant
Tecnologia del motor: motor asíncron monofàsic, aïllament classe F amb protecció integral de sobrecàrrega tèrmica.
Muntatge actuador segons ISO 5211.
Marca Bernard Controls model: AQ0050XX035PA000E0M o equivalent
Perfectament muntada i funcionant.
</t>
  </si>
  <si>
    <t xml:space="preserve">ENE1A300     </t>
  </si>
  <si>
    <t>Filtre colador,DN=2´´1/2,PN=16bar,llautó,munt.roscat</t>
  </si>
  <si>
    <t xml:space="preserve">Filtre colador de 2´´1/2 de diàmetre nominal, de 16 bar de pressió nominal, de llautó i muntat roscat
</t>
  </si>
  <si>
    <t xml:space="preserve">TNE2F125     </t>
  </si>
  <si>
    <t>Filtre colad.,d=125mm,PN=16bar,fosa i munt.embridat</t>
  </si>
  <si>
    <t xml:space="preserve">Subministrament i muntatge de filtre colador en "Y" de 125 mm de diàmetre nominal, de 16 bar de pressió nominal, de fosa i muntat embridat. Recobriment intern i extern amb pintura epoxi, filtre en acer inoxidable, tap de purga, -10ºC + 120ºC
Totalment muntat i connexionat.
</t>
  </si>
  <si>
    <t xml:space="preserve">TNE2F250     </t>
  </si>
  <si>
    <t>Filtre colad.,d=250mm,PN=16bar,fosa i munt.embridat</t>
  </si>
  <si>
    <t xml:space="preserve">Subministrament i muntatge de filtre colador en "Y" de 250 mm de diàmetre nominal, de 16 bar de pressió nominal, de fosa i muntat embridat. Recobriment intern i extern amb pintura epoxi, filtre en acer inoxidable, tap de purga, -10ºC + 120ºC
Totalment muntat i connexionat.
</t>
  </si>
  <si>
    <t xml:space="preserve">TNE2F300     </t>
  </si>
  <si>
    <t>Filtre colad.,d=300mm,PN=16bar,fosa i munt.embridat</t>
  </si>
  <si>
    <t xml:space="preserve">Subministrament i muntatge de filtre colador en "Y" de 300 mm de diàmetre nominal, de 16 bar de pressió nominal, de fosa i muntat embridat. Recobriment intern i extern amb pintura epoxi, filtre en acer inoxidable, tap de purga, -10ºC + 120ºC
Totalment muntat i connexionat.
</t>
  </si>
  <si>
    <t xml:space="preserve">TNE2F350     </t>
  </si>
  <si>
    <t>Filtre colad.,d=350mm,PN=16bar,fosa i munt.embridat</t>
  </si>
  <si>
    <t xml:space="preserve">Subministrament i muntatge de filtre colador en "Y" de 350 mm de diàmetre nominal, de 16 bar de pressió nominal, de fosa i muntat embridat. Recobriment intern i extern amb pintura epoxi, filtre en acer inoxidable, tap de purga, -10ºC + 120ºC
Totalment muntat i connexionat.
</t>
  </si>
  <si>
    <t xml:space="preserve">TFM28D30     </t>
  </si>
  <si>
    <t>Manig.EPDM+brides,DN=100mm,cos EPDM+niló,brides acer galv. PN16</t>
  </si>
  <si>
    <t xml:space="preserve">Subministrament i muntatge de maniguet antivibratori d'EPDM amb brides, de diàmetre nomimal 100 mm, cos de cautxú EPDM reforçat amb niló, brides d'acer galvanitzat, pressió màxima 16 bar, temperatura màxima 105 °C, embridat.
Incloent accessoris de muntatge i suportació i qualsevol altre accessori per al seu correcte muntatge.
</t>
  </si>
  <si>
    <t xml:space="preserve">TFM28E30     </t>
  </si>
  <si>
    <t>Manig.EPDM+brides,DN=125mm,cos EPDM+niló,brides acer galv. PN16</t>
  </si>
  <si>
    <t xml:space="preserve">Subministrament i muntatge de maniguet antivibratori d'EPDM amb brides, de diàmetre nomimal 125 mm, cos de cautxú EPDM reforçat amb niló, brides d'acer galvanitzat, pressió màxima 16 bar, temperatura màxima 105 °C, embridat.
Incloent accessoris de muntatge i suportació i qualsevol altre accessori per al seu correcte muntatge.
</t>
  </si>
  <si>
    <t xml:space="preserve">TFM28G30     </t>
  </si>
  <si>
    <t>Manig.EPDM+brides,DN=200mm,cos EPDM+niló,brides acer galv. PN16</t>
  </si>
  <si>
    <t xml:space="preserve">Subministrament i muntatge de maniguet antivibratori d'EPDM amb brides, de diàmetre nomimal 200 mm, cos de cautxú EPDM reforçat amb niló, brides d'acer galvanitzat, pressió màxima 16 bar, temperatura màxima 105 °C, embridat.
Inclou el cegat i retaladrat de forats de brides per PN16. 
Incloent accessoris de muntatge i suportació i qualsevol altre accessori per al seu correcte muntatge.
</t>
  </si>
  <si>
    <t xml:space="preserve">TFM28H30     </t>
  </si>
  <si>
    <t>Manig.EPDM+brides,DN=250mm,cos EPDM+niló,brides acer galv. PN16</t>
  </si>
  <si>
    <t xml:space="preserve">Subministrament i muntatge de maniguet antivibratori d'EPDM amb brides, de diàmetre nomimal 250 mm, cos de cautxú EPDM reforçat amb niló, brides d'acer galvanitzat, pressió màxima 16 bar, temperatura màxima 105 °C, embridat.
Inclou el cegat i retaladrat de forats de brides per PN16. 
Incloent accessoris de muntatge i suportació i qualsevol altre accessori per al seu correcte muntatge.
</t>
  </si>
  <si>
    <t xml:space="preserve">EN8411635    </t>
  </si>
  <si>
    <t>Vàlv.ret.disc roscat,DN=32,cos d'acer inox.</t>
  </si>
  <si>
    <t xml:space="preserve">Subministrament i muntatge  de vàlvula de retenció de disc amb rosca de diàmetre nominal 32 mm, de 63 bar de pressió nominal, muntada superficialment, incloent accessoris de muntatge i suportació i qualsevol altre accessori per al seu correcte muntatge.
Característiques tècniques:
1. Vàlvula de retenció a disc.
2. Extrems roscats segons ISO 7-1 (EN 10226-1).
3. Construcció en Acer Inox. 1.4408 (CF8M).
4. Disc en Acer Inox. 1.4408 (CF8M).
5. Ressort en Acer Inox. AISI 316.
6. Dimensions reduïdes.
7. Tancament metall – metall.
8. Pressió de treball màxima 63 bar.
9. Temperatura de treball -20ºC +240ºC
Marca Genebre model: 2416 09 o equivalent
</t>
  </si>
  <si>
    <t xml:space="preserve">EN841164     </t>
  </si>
  <si>
    <t>Vàlv.ret.disc roscat,DN=63,cos d'acer inox.</t>
  </si>
  <si>
    <t xml:space="preserve">Subministrament i muntatge  de vàlvula de retenció de disc amb rosca de diàmetre nominal 63 mm, de 63 bar de pressió nominal, muntada superficialment, incloent accessoris de muntatge i suportació i qualsevol altre accessori per al seu correcte muntatge.
Característiques tècniques:
1. Vàlvula de retenció a disc.
2. Extrems roscats segons ISO 7-1 (EN 10226-1).
3. Construcció en Acer Inox. 1.4408 (CF8M).
4. Disc en Acer Inox. 1.4408 (CF8M).
5. Ressort en Acer Inox. AISI 316.
6. Dimensions reduïdes.
7. Tancament metall – metall.
8. Pressió de treball màxima 63 bar.
9. Temperatura de treball -20ºC +240ºC
Marca Genebre model: 2416 09 o equivalent
</t>
  </si>
  <si>
    <t xml:space="preserve">EK25U010     </t>
  </si>
  <si>
    <t>Manòmetre,p max.16kg/cm2,esfera 100mm,rosca connexió1/2''</t>
  </si>
  <si>
    <t xml:space="preserve">Subministrament i muntatge de manòmetre amb farciment de glicerina per a una pressió màxima de 16 kg/cm2, d´esfera de 100 mm i rosca de connexió d'1/2'. Temperatura del medi entre -20/100 ºC. Muntada superficialment, incloent accessoris de muntatge i suportació i qualsevol altre accessori per al seu correcte muntatge.
Marca Wika model: 23X.30 o equivalent
</t>
  </si>
  <si>
    <t xml:space="preserve">EK25U011     </t>
  </si>
  <si>
    <t>Termòmetre,Tmax120ºC,esfera 100mm,rosca 1/2'',vertical, + beina</t>
  </si>
  <si>
    <t xml:space="preserve">Subministrament i muntatge de termòmetre bimetàl·lic per a una temperatura màxima de 120 ºC, d´esfera de 100 mm, rosca de connexió d'1/2' 'a beina, connexió radial i a instal·lar verticalment amb longitud de 100 mm-200mm incloent beina i accessori roscat de muntatge. Totalment instal·lat i funcionant.
Marca Wika model: 55 o equivalent
</t>
  </si>
  <si>
    <t xml:space="preserve">TEU1P010     </t>
  </si>
  <si>
    <t>Purgador automàtic PN16</t>
  </si>
  <si>
    <t xml:space="preserve">Subministrament i muntatge de purgador automàtic PN16 i fins a 70ºC, incloent vàlvula de tall, segons norma EN 1074-4, bola de S-235-JR recubierta de EPDM, juntas de EPDM. 
</t>
  </si>
  <si>
    <t xml:space="preserve">EK246316     </t>
  </si>
  <si>
    <t>Comptador d'aigua 2"x1" DN50 PN16, amb transmissor d'impulsos</t>
  </si>
  <si>
    <t xml:space="preserve">Subministrament i muntatge de metre comptador d'aigua per transmissió magnètica d'esfera seca i estanca 2"x1" (DN20). Esfera de registre orientable 360º i cos niquelat. Temperatura de treball: de 0,1 ºC a 30 ºC i pressió màxima de treball 16 bar (PN16). Classe de precisió 2. Preequipat amb transmissor d'impulsos factor K=10, 1 impuls/10 litres. Extrems roscats. Inclou ràcords connexió. Muntat superficialment., incloent accessoris de muntatge i suportació i qualsevol altre accessori per al seu correcte muntatge.
Marca Genebre model: 6120C 06 + 6100 o equivalent
</t>
  </si>
  <si>
    <t xml:space="preserve">EK246317     </t>
  </si>
  <si>
    <t>Vàlvula reductora de pressió DN32, muntada amb manòmetre</t>
  </si>
  <si>
    <t xml:space="preserve">Subministrament i muntatge de vàlvula reductora de pressió DN25 amb pressió màxima d'entrada de 16 kg/cm2 i pressió de sortida regulable: 1-6 kg/cm2. Temperatura màxima de 40ºC. Muntat superficialment, incloent accessoris de muntatge i suportació i qualsevol altre accessori per al seu correcte muntatge.
Característiques tècniques:
1. Cos i ràcords: Llautó
2. Caixa del moll, capçal de regulació i elements interns: Material sintètic d'alta qualitat - Juntes i diafragma: NBR
3. Filtre: Malla inox. 0,16 mm
4. Got de filtre: Plàstic transparent
5. Presa manòmetre: 1/4”
6. Certificats: DVGW i WRAS
7. Pressió màx. entrada: 16 bar
8. Pressió sortida regulable: 1 a 6 bar
9. Pressió sortida preajustat de fàbrica: 3 bar
10. Temp. màx: 40°C
11. Manòmetre: Ø 60 mm Rosca 1/4” - Escala 0 – 10 bar.
Marca Honeywell model: DF06F 1" + Manòmetre o equivalent
</t>
  </si>
  <si>
    <t xml:space="preserve">TN92S025     </t>
  </si>
  <si>
    <t>Vàlv.seguretat roscada 1" - 1-1/2" Pmax 25bar</t>
  </si>
  <si>
    <t xml:space="preserve">Subministrament i muntatge de vàlvula de seguretat PNEUMATEX, model DSV 25 de 1" d'entrada de diàmetre nominal, Protecció contra sobrepressions en generadors tèrmics i instal·lacions hidràuliques d'acord amb la norma EN 12828.
• Vàlvula de seguretat de molla, amb palanca manual dobertura per a verificacions. Cambra del moll protegida per manxa precintada i equilibrada a la pressió.
• Additiu antigel fins a un 50%.
• Construcció amb bronze.
• Muntatge vertical. Connexions femella roscades per a entrada i sortida. Sortida en una mida superior.
• Certificat d'examen CE segons les normes TRD 721-TÜV SV xx-665 DGH, PED 97/23/EC-01 202 111-B-00029.
• Model “secuguard”: 5 anys de garantia.
Pressió dobertura PSV: 10,0 bar Pressió màx. servei PS: 25 bar
Temperatura màx. servei TS: 120 °C Temperatura min. servei TS: -10 ºC
Connexió entrada S: 1” H Connexió evacuació S: 1 ½” H
</t>
  </si>
  <si>
    <t xml:space="preserve">TN72B100     </t>
  </si>
  <si>
    <t>Vàlvula seient 2 vies,brides DN100 Belimo EP100F+MP</t>
  </si>
  <si>
    <t xml:space="preserve">Subministrament i muntatge de vàlvula amb actuador de regulació de 2 vies independent de la presió marca Belimo model EP100F+MP. Electr. , 2 vies. brides DN 100. V'nom 20 l/s. AC/DC 24 V. Proporcional. Amb comunicació. Comunicació MP-Bus. Cabal ajustable V'max 30...100% del Vnom. IP54, PN16.
Totalment instal·lada i ajustada, incloent p.p. d'accessoris de muntatge i suportació, ràcors, aïllament tèrmic, transformador, cablejat de control i qualsevol altre accessori per al seu correcte muntatge.
</t>
  </si>
  <si>
    <t xml:space="preserve">TN72B125     </t>
  </si>
  <si>
    <t>Vàlvula seient 2 vies,brides DN125 Belimo EP125F+MP</t>
  </si>
  <si>
    <t xml:space="preserve">Subministrament i muntatge de vàlvula amb actuador de regulació de 2 vies independent de la presió marca Belimo model EP125F+MP. Electr. , 2 vies. brides DN 125. V'nom 31 l/s. AC/DC 24 V. Proporcional. Amb comunicació. Comunicació MP-Bus. Cabal ajustable V'max 30...100% del Vnom. IP54, PN16.
Totalment instal·lada i ajustada, incloent p.p. d'accessoris de muntatge i suportació, ràcors, aïllament tèrmic, transformador, cablejat de control i qualsevol altre accessori per al seu correcte muntatge.
</t>
  </si>
  <si>
    <t xml:space="preserve">TEVG3002     </t>
  </si>
  <si>
    <t>Medidor energètic Kamstrup MULTICAL 603 DN300 + BACnet IP</t>
  </si>
  <si>
    <t xml:space="preserve">Subministrament, col·locació i instal·lació de comptador electrònic energètic marca Kamstrup model MULTICAL 603, dissenyats per al mesurament de consums en instal·lacions centralitzades o de districte, especialment centrals tèrmiques, edificis d'apartaments, oficines, etc… format per:
• Integrador M603-E Pt500 de 2 fils, t1-t2-t3, V1-V2
• Caudalímetre ultrasònic ULTRAFLOW® tipus 54 per FRED (2ºC - 130ºC)
• Cabal nominal qp 1000,0 m³/h, 500 mm X DN300, PN 16 en acer inoxidable.
• Joc de 2 sondes de temperatura amb 10 m de cable, amb 5,8 Joc portasondes de 140 mm X R½", acer inox. per ø 5,8 mm (2 unit.)
• 230 VAC alimentació Alta potència SMPS
• Cable de connexió entre Multical i Ultraflow – 5 m.
• Port òptic per a lectura de registres històrics (fins a 15 anys, 36 mesos, 460 dies i 1.392 hores)
• Targeta de comunicació 1: BACnet IP + 2 entrades de polsos (A, B)
• Placa metàl·lica per a capçal de lectura òptica
• Suport pla per a muntatge a la paret
• Compleix amb la normativa MID (caudalímetre, integrador i sondes)
• Separador 
Inclou p.p. d'aïllament tèrmic, alimentació elèctrica de l'equip des quadre elèctric existent amb cable, tub, transformador, suports i accessoris, cablejat i tub entre elements que conformen el sistema de comptatge, comptador, sondes de temperatura i cabalímetre, reduccions entre DN canonada i DN cabalímetre amb longitud segons especificacions de fabricant, suports i accessoris per a la seva instal·lació.
Totalment muntat, connexionat i en funcionament.
Marca Kamstrup modelo KC655FGDS5-603E-81-00 o similar equivalent. 
</t>
  </si>
  <si>
    <t xml:space="preserve">TEVG1502     </t>
  </si>
  <si>
    <t>Medidor energètic Kamstrup MULTICAL 603 DN150 + BACnet IP</t>
  </si>
  <si>
    <t xml:space="preserve">Subministrament, col·locació i instal·lació de comptador electrònic energètic marca Kamstrup model MULTICAL 603, dissenyats per al mesurament de consums en instal·lacions centralitzades o de districte, especialment centrals tèrmiques, edificis d'apartaments, oficines, etc… format per:
• Integrador M603-E Pt500 de 2 fils, t1-t2-t3, V1-V2
• Caudalímetre ultrasònic ULTRAFLOW® tipus 54 per FRED (2ºC - 130ºC)
• Cabal nominal qp 250,0 m³/h, 500 mm X DN150, PN 25 en acer inoxidable.
• Joc de 2 sondes de temperatura amb 10 m de cable, amb 5,8 Joc portasondes de 140 mm X R½", acer inox. per ø 5,8 mm (2 unit.)
• 230 VAC alimentació Alta potència SMPS
• Cable de connexió entre Multical i Ultraflow – 5 m.
• Port òptic per a lectura de registres històrics (fins a 15 anys, 36 mesos, 460 dies i 1.392 hores)
• Targeta de comunicació 1: BACnet IP + 2 entrades de polsos (A, B)
• Placa metàl·lica per a capçal de lectura òptica
• Suport pla per a muntatge a la paret
• Compleix amb la normativa MID (caudalímetre, integrador i sondes)
• Separador 
Inclou p.p. d'aïllament tèrmic, alimentació elèctrica de l'equip des quadre elèctric existent amb cable, tub, transformador, suports i accessoris, cablejat i tub entre elements que conformen el sistema de comptatge, comptador, sondes de temperatura i cabalímetre, reduccions entre DN canonada i DN cabalímetre amb longitud segons especificacions de fabricant, suports i accessoris per a la seva instal·lació.
Totalment muntat, connexionat i en funcionament.
Marca Kamstrup modelo KC655FDCN5-603E-81-00 o similar equivalent. 
A Fase 1
</t>
  </si>
  <si>
    <t xml:space="preserve">TEVG1252     </t>
  </si>
  <si>
    <t>Medidor energètic Kamstrup MULTICAL 603 DN125 + BACnet IP</t>
  </si>
  <si>
    <t xml:space="preserve">Subministrament, col·locació i instal·lació de comptador electrònic energètic marca Kamstrup model MULTICAL 603, dissenyats per al mesurament de consums en instal·lacions centralitzades o de districte, especialment centrals tèrmiques, edificis d'apartaments, oficines, etc… format per:
• Integrador M603-E Pt500 de 2 fils, t1-t2-t3, V1-V2
• Caudalímetre ultrasònic ULTRAFLOW® tipus 54 per FRED (2ºC - 130ºC)
• Cabal nominal qp 100,0 m³/h, 350 mm X DN125, PN 25 en acer inoxidable.
• Joc de 2 sondes de temperatura amb 5 m de cable, amb 5,8 Joc portasondes de 140 mm X R½", acer inox. per ø 5,8 mm (2 unit.)
• 230 VAC alimentació Alta potència SMPS
• Cable de connexió entre Multical i Ultraflow – 5 m.
• Port òptic per a lectura de registres històrics (fins a 15 anys, 36 mesos, 460 dies i 1.392 hores)
• Targeta de comunicació 1: BACnet IP + 2 entrades de polsos (A, B)
• Placa metàl·lica per a capçal de lectura òptica
• Suport pla per a muntatge a la paret
• Compleix amb la normativa MID (caudalímetre, integrador i sondes)
• Separador 
Inclou p.p. d'aïllament tèrmic, alimentació elèctrica de l'equip des quadre elèctric existent amb cable, tub, transformador, suports i accessoris, cablejat i tub entre elements que conformen el sistema de comptatge, comptador, sondes de temperatura i cabalímetre, reduccions entre DN canonada i DN cabalímetre amb longitud segons especificacions de fabricant, suports i accessoris per a la seva instal·lació.
Totalment muntat, connexionat i en funcionament.
Marca Kamstrup modelo KC654FBCM5-603E-81-00 o similar equivalent. 
</t>
  </si>
  <si>
    <t xml:space="preserve">CLICAN06     </t>
  </si>
  <si>
    <t>Picatge DN15 diversos.</t>
  </si>
  <si>
    <t xml:space="preserve">Realització de picatge DN15 per a connexió d'elements de mesura i desguàs. Inclou mà d´obra i petit material.
</t>
  </si>
  <si>
    <t xml:space="preserve">CLICAN08     </t>
  </si>
  <si>
    <t>Picatge DN25 diversos.</t>
  </si>
  <si>
    <t xml:space="preserve">Realització de picatge DN25 per a connexió de la vàlvula de by-pass i els controladors de flux. Inclou mà d´obra i petit material.
</t>
  </si>
  <si>
    <t xml:space="preserve">CLICAN10     </t>
  </si>
  <si>
    <t>Picatge DN50 diversos.</t>
  </si>
  <si>
    <t xml:space="preserve">Realització de picatge DN50 per a connexió del sistema d'expansió de calor al circuit de tornada.
 Inclou mà d´obra i petit material.
</t>
  </si>
  <si>
    <t xml:space="preserve">CLICAN12     </t>
  </si>
  <si>
    <t>Picatge DN63 diversos.</t>
  </si>
  <si>
    <t xml:space="preserve">Realització de picatge DN63 per a connexió de vàlvula de seguretat al circuit de calor.
 Inclou mà d´obra i petit material.
</t>
  </si>
  <si>
    <t xml:space="preserve">CLICAN14     </t>
  </si>
  <si>
    <t>Picatge DN125 diversos.</t>
  </si>
  <si>
    <t xml:space="preserve">Realització de picatge DN150 diversos al circuit de calor.
 Inclou mà d´obra i petit material.
</t>
  </si>
  <si>
    <t xml:space="preserve">CLICAN15     </t>
  </si>
  <si>
    <t>Picatge DN250 diversos.</t>
  </si>
  <si>
    <t xml:space="preserve">Realització de picatge DN200 diversos al circuit de calor.
 Inclou mà d´obra i petit material.
</t>
  </si>
  <si>
    <t xml:space="preserve">CLICAN18     </t>
  </si>
  <si>
    <t>Picatge DN400 diversos.</t>
  </si>
  <si>
    <t xml:space="preserve">Realització de picatge DN400 diversos al circuit de fred.
 Inclou mà d´obra i petit material.
</t>
  </si>
  <si>
    <t xml:space="preserve">CLICAN17     </t>
  </si>
  <si>
    <t>Adequació instal·lació existent omplerta principal</t>
  </si>
  <si>
    <t xml:space="preserve">Partida alçada corresponent a l'adequació del circuit d'omplerta principal de la instal·lació de refrigeració. Inclou ajustament en altura de la instal·lació existent i posterior connexió hidràulica a la línia de subministrament principal. Adequació de la instal·lació per a la connexió de tots els elements especificats a l'esquema de principi adjunt a aquest projecte. Totalment muntat, connectat i funcionat.
</t>
  </si>
  <si>
    <t xml:space="preserve">TFQ3AF32     </t>
  </si>
  <si>
    <t>Aïllament escuma elast.s/halògens, Rollo autad., G=32 mm  AF EVO</t>
  </si>
  <si>
    <t xml:space="preserve">Subministrament i muntatge d'aïllament tèrmic d'escuma elastomèrica sense halògens per a canonades frigorífiques en rollo i gruix d'aïllament mitjà de 32 mm, amb una conductivitat tèrmica a 0 ° C de 0,037 W / mK  i amb factor de resistència a la difusió de vapor d’aigua&gt; 7.000 . Donarà compliment a la normativa  Europea per a materials de la construcció (CPR) disposant d'una classificació BL-s2, d0 de reacció al foc, i col·locat superficialment.
Inclou accessoris de muntatge, merma, cola i suports així com accessoris de muntatge segons manual del fabricant. 
Armaflex AF EVO o equivalent.
</t>
  </si>
  <si>
    <t xml:space="preserve">TFQ3AF25     </t>
  </si>
  <si>
    <t>Aïllament escuma elast.s/halògens, Rollo autad., G=25 mm  AF EVO</t>
  </si>
  <si>
    <t xml:space="preserve">Subministrament i muntatge d'aïllament tèrmic d'escuma elastomèrica sense halògens per a canonades frigorífiques en rollo i gruix d'aïllament mitjà de 25 mm, amb una conductivitat tèrmica a 0 ° C de 0,037 W / mK  i amb factor de resistència a la difusió de vapor d’aigua&gt; 7.000 . Donarà compliment a la normativa  Europea per a materials de la construcció (CPR) disposant d'una classificació BL-s2, d0 de reacció al foc, i col·locat superficialment.
Inclou accessoris de muntatge, merma, cola i suports així com accessoris de muntatge segons manual del fabricant. 
Armaflex AF EVO o equivalent.
</t>
  </si>
  <si>
    <t xml:space="preserve">TFQ31256     </t>
  </si>
  <si>
    <t>Aïllament escuma elast.s/halògens, DN 125mm, G=60 mm</t>
  </si>
  <si>
    <t xml:space="preserve">Subministrament i muntatge d'aïllament tèrmic d'escuma elastomèrica sense halògens per a canonades d'aigua de diàmtre DN125 i un gruix d'aïllament mitjà de 60 mm, amb una conductivitat tèrmica a 0 ° C de 0,035 W / mK  i amb factor de resistència a la difusió de vapor d’aigua&gt; 7.000 . Donarà compliment a la normativa  Europea per a materials de la construcció (CPR) disposant d'una classificació BL-s2, d0 de reacció al foc, i col·locat superficialment.
Inclou pp d'elements de connexió, tubs de protecció i subjecció, suports així com accessoris de muntatge.
Armaflex AF EVO o equivalent.
</t>
  </si>
  <si>
    <t xml:space="preserve">TFQ30635     </t>
  </si>
  <si>
    <t>Aïllament escuma elast.s/halògens, DN 63mm, G=50 mm</t>
  </si>
  <si>
    <t xml:space="preserve">Subministrament i muntatge d'aïllament tèrmic d'escuma elastomèrica sense halògens per a canonades d'aigua de diàmtre DN63 i un gruix d'aïllament mitjà de 50 mm, amb una conductivitat tèrmica a 0 ° C de 0,035 W / mK  i amb factor de resistència a la difusió de vapor d’aigua&gt; 7.000 . Donarà compliment a la normativa  Europea per a materials de la construcció (CPR) disposant d'una classificació BL-s2, d0 de reacció al foc, i col·locat superficialment.
Inclou pp d'elements de connexió, tubs de protecció i subjecció, suports així com accessoris de muntatge.
Armaflex AF EVO o equivalent.
</t>
  </si>
  <si>
    <t xml:space="preserve">TFQ30324     </t>
  </si>
  <si>
    <t>Aïllament escuma elast.s/halògens, DN 32mm, G=45 mm</t>
  </si>
  <si>
    <t xml:space="preserve">Subministrament i muntatge d'aïllament tèrmic d'escuma elastomèrica sense halògens per a canonades d'aigua de diàmtre DN32 i un gruix d'aïllament mitjà de 45 mm, amb una conductivitat tèrmica a 0 ° C de 0,035 W / mK  i amb factor de resistència a la difusió de vapor d’aigua&gt; 7.000 . Donarà compliment a la normativa  Europea per a materials de la construcció (CPR) disposant d'una classificació BL-s2, d0 de reacció al foc, i col·locat superficialment.
Inclou pp d'elements de connexió, tubs de protecció i subjecció, suports així com accessoris de muntatge.
Armaflex AF EVO o equivalent.
</t>
  </si>
  <si>
    <t xml:space="preserve">TFR1RA08     </t>
  </si>
  <si>
    <t>Recob.tèrm.canonades alumini g=0,8 mm</t>
  </si>
  <si>
    <t xml:space="preserve">Recobriment d'aïllament tèrmic de conductes amb xapa d'alumini de 0,8 mm de gruix, acabat llis.
Inclou pp d'elements de connexió, tubs de protecció i subjecció, així com accessoris de muntatge, vàlvules de qualsevol tipus, tap, Ts, reduccions, empelts, cabalímetres, sondes, manòmetres i qualsevol altre element no esmentat. Totalment cobert i protegit.
</t>
  </si>
  <si>
    <t>FIIH2</t>
  </si>
  <si>
    <t>FIIH</t>
  </si>
  <si>
    <t xml:space="preserve">FIIE         </t>
  </si>
  <si>
    <t>INSTAL·LACIÓ ELÈCTRICA</t>
  </si>
  <si>
    <t xml:space="preserve">FIEQ         </t>
  </si>
  <si>
    <t>QUADRES</t>
  </si>
  <si>
    <t xml:space="preserve">IEQB         </t>
  </si>
  <si>
    <t>NOU SUBQUADRE</t>
  </si>
  <si>
    <t xml:space="preserve">IEQB0100     </t>
  </si>
  <si>
    <t>Subquadre Bombes P1</t>
  </si>
  <si>
    <t xml:space="preserve">Subministrament i instal·lació de quadre secundari amb envolvent metàl·lica i porta transparent, tipus Prisma Plus, d'Schneider Electric, incloent tot l'aparellatge definit a l'esquema unifilar i detallat al desglòs de la partida. 
Inclou ventiladors en la part superior en els tres mòduls per allotjar els variadors de freqüència. 
Veure alçat del quadre en plànols. 
Tots els elements de primera marca, Schneider o equivalent.
S'inclou maniobra, borns, pulsadors, llumeneres de senyalització, repartidors, clau a la porta, cablejat auxiliar, esquemes elèctrics actualitzats, rètols identificadors de cada element de baquielita, material auxiliar de muntatge, 30% de reserva, proves i posada en marxa.
Tot segons REBT.
</t>
  </si>
  <si>
    <t>IEQB</t>
  </si>
  <si>
    <t xml:space="preserve">IEQA         </t>
  </si>
  <si>
    <t>QUADRE GENERAL EXISTENT</t>
  </si>
  <si>
    <t xml:space="preserve">IEQA0100     </t>
  </si>
  <si>
    <t>Unitat Relé diferencial + toroidal</t>
  </si>
  <si>
    <t xml:space="preserve">Subministrament i muntatge de releé diferencial RH99M seNal 220a240Vca 50 60 400Hz i Toroidal rectangular Vigirex (280x115)
Schneider elèctric o similar equivalent
</t>
  </si>
  <si>
    <t xml:space="preserve">IEQA0200     </t>
  </si>
  <si>
    <t>Central de mesurs PM5560</t>
  </si>
  <si>
    <t xml:space="preserve">Mesurador d'energia de muntatge encastat amb una pantalla LCD retroil·luminada de 96 mm per 96 mm. La central de mesura proporciona precisió de classe 0.2S de conformitat amb la norma IEC 62053-22 i 128 mostres per cicle. La central de mesura mesurarà l'energia, la potència activa i reactiva, la tensió, la intensitat, la freqüència, el factor de potència i fins a l'harmònic d'ordre 63. Incloeu 1,1 megabytes de memòria per a un màxim de 14 paràmetres seleccionables amb interval i durada configurables. Aquesta central de mesura també incorpora la supervisió directa de la intensitat del neutre. El mesurador funcionarà en una xarxa de 50 Hz o 60 Hz i admet tensions d'alimentació de 1 a 480 VCA i de 125 a 250 VCC. El corrent nominal de línia per a aquest mesurador és dentrada de 1A o 5A i suportarà configuracions de fase única i neutral, de fase triple o de fase triple i neutra. El rang de tensió de mesurament entre fases és de 20 a 690 V CA a 45 a 65 Hz. El rang de mesurament entre fase i neutre és de 20 a 400 VCA a 45 a 65 Hz. Els protocols de comunicació són Modbus RTU i ASCII 2 fils amb suport de port RS485 més Modbus TCP/IP, Ethernet/IP i BACnet/IP basats en 10/100 Mbit/s, Ethernet d'encadenament tipus margarida amb suport de port RJ45. Les capacitats de comunicació integrades permeten la compatibilitat amb el protocol DNP 3,0. , l'accés a un servidor web incorporat i una passarel·la de sèrie a Ethernet. La central de mesura també compta amb quatre entrades digitals compatibles amb WAGES i dues sortides digitals. Hi ha 52 alarmes configurables i admet vuit programacions de tarifes. Les dimensions del producte són les següents: amplada 3,78 polzades (96 mil·límetres), profunditat 2,83 polzades (77 mil·límetres), altura 3,78 polzades (96 mil·límetres) i pes del producte 15,9 unces (450 g)
Inclou transformadors d'intensitat. 
PM5560 de Schneider elèctric o similar equivalent.
</t>
  </si>
  <si>
    <t xml:space="preserve">IEQA0300     </t>
  </si>
  <si>
    <t>Bobines i contactes interruptors existents</t>
  </si>
  <si>
    <t xml:space="preserve">Subministrament i muntatge de bobina MX 200-250 VAC/DC PARA INT. FIJO, i contacte d'estat per interruptors existents segons esquema unifilar i detall de la partida. 
</t>
  </si>
  <si>
    <t>IEQA</t>
  </si>
  <si>
    <t>FIEQ</t>
  </si>
  <si>
    <t xml:space="preserve">FIEC         </t>
  </si>
  <si>
    <t>CONDUCTORS ELÈCTRICS</t>
  </si>
  <si>
    <t xml:space="preserve">TG31A015     </t>
  </si>
  <si>
    <t>Conductor Cu,UNE RZ1-K (AS) 0,6/1 kV,1x240 mm2</t>
  </si>
  <si>
    <t xml:space="preserve">Subministrament i muntatge de conductor de coure de designació UNE RZ1-K (AS) 0,6 / 1 kV, Cca-s1b,d1,a1 amb baixa emissivitat de fums, unipolar de secció 1x240 mm2, no propagador de flama i lliure d'halògens. 
Col·locat en safata, tub corrugat o tub rígid de PVC de diàmetre corresponent.Inclou p.p. de connexió d'element final, caixes de registre, tub rígid o flexible corrugat de PVC, de diàmetre nominal corresponent i accessoris per a la seva instal·lació.
</t>
  </si>
  <si>
    <t xml:space="preserve">TG31A012     </t>
  </si>
  <si>
    <t>Conductor Cu,UNE RZ1-K (AS) 0,6/1 kV,1x120 mm2</t>
  </si>
  <si>
    <t xml:space="preserve">Subministrament i muntatge de conductor de coure de designació UNE RZ1-K (AS) 0,6 / 1 kV, Cca-s1b,d1,a1 amb baixa emissivitat de fums, unipolar de secció 1x120 mm2, no propagador de flama i lliure d'halògens. 
Col·locat en safata, tub corrugat o tub rígid de PVC de diàmetre corresponent.Inclou p.p. de connexió d'element final, caixes de registre, tub rígid o flexible corrugat de PVC, de diàmetre nominal corresponent i accessoris per a la seva instal·lació.
</t>
  </si>
  <si>
    <t xml:space="preserve">TG31A011     </t>
  </si>
  <si>
    <t>Conductor Cu,UNE RZ1-K (AS) 0,6/1 kV,1x95 mm2</t>
  </si>
  <si>
    <t xml:space="preserve">Subministrament i muntatge de conductor de coure de designació UNE RZ1-K (AS) 0,6 / 1 kV, Cca-s1b,d1,a1 amb baixa emissivitat de fums, unipolar de secció 1x95 mm2, no propagador de flama i lliure d'halògens. 
Col·locat en safata, tub corrugat o tub rígid de PVC de diàmetre corresponent.Inclou p.p. de connexió d'element final, caixes de registre, tub rígid o flexible corrugat de PVC, de diàmetre nominal corresponent i accessoris per a la seva instal·lació.
</t>
  </si>
  <si>
    <t xml:space="preserve">TG31A010     </t>
  </si>
  <si>
    <t>Conductor Cu,UNE RZ1-K (AS) 0,6/1 kV,1x70 mm2</t>
  </si>
  <si>
    <t xml:space="preserve">Subministrament i muntatge de conductor de coure de designació UNE RZ1-K (AS) 0,6 / 1 kV, Cca-s1b,d1,a1 amb baixa emissivitat de fums, unipolar de secció 1x70 mm2, no propagador de flama i lliure d'halògens. 
Col·locat en safata, tub corrugat o tub rígid de PVC de diàmetre corresponent.Inclou p.p. de connexió d'element final, caixes de registre, tub rígid o flexible corrugat de PVC, de diàmetre nominal corresponent i accessoris per a la seva instal·lació.
</t>
  </si>
  <si>
    <t xml:space="preserve">TG31A009     </t>
  </si>
  <si>
    <t>Conductor Cu,UNE RZ1-K (AS) 0,6/1 kV,1x50 mm2</t>
  </si>
  <si>
    <t xml:space="preserve">Subministrament i muntatge de conductor de coure de designació UNE RZ1-K (AS) 0,6 / 1 kV, Cca-s1b,d1,a1 amb baixa emissivitat de fums, unipolar de secció 1x50 mm2, no propagador de flama i lliure d'halògens. 
Col·locat en safata, tub corrugat o tub rígid de PVC de diàmetre corresponent.Inclou p.p. de connexió d'element final, caixes de registre, tub rígid o flexible corrugat de PVC, de diàmetre nominal corresponent i accessoris per a la seva instal·lació.
</t>
  </si>
  <si>
    <t xml:space="preserve">TG31C006     </t>
  </si>
  <si>
    <t>Conductor Cu,UNE RZ1-K (AS) 0,6/1 kV,5x16 mm2</t>
  </si>
  <si>
    <t xml:space="preserve">Subministrament i muntatge de conductor de coure de designació UNE RZ1-K (AS) 0,6 / 1 kV, Cca-s1b,d1,a1 amb baixa emissivitat de fums, pentapolar de secció 5x16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</si>
  <si>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TG31C005     </t>
  </si>
  <si>
    <t>Conductor Cu,UNE RZ1-K (AS) 0,6/1 kV,5x10 mm2</t>
  </si>
  <si>
    <t xml:space="preserve">Subministrament i muntatge de conductor de coure de designació UNE RZ1-K (AS) 0,6 / 1 kV, Cca-s1b,d1,a1 amb baixa emissivitat de fums, pentapolar de secció 5x10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</si>
  <si>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TG31C004     </t>
  </si>
  <si>
    <t>Conductor Cu,UNE RZ1-K (AS) 0,6/1 kV,5x6 mm2</t>
  </si>
  <si>
    <t xml:space="preserve">Subministrament i muntatge de conductor de coure de designació UNE RZ1-K (AS) 0,6 / 1 kV, Cca-s1b,d1,a1 amb baixa emissivitat de fums, pentapolar de secció 5x6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</si>
  <si>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TG31C002     </t>
  </si>
  <si>
    <t>Conductor Cu,UNE RZ1-K (AS) 0,6/1 kV,5x2,5 mm2</t>
  </si>
  <si>
    <t xml:space="preserve">Subministrament i muntatge de conductor de coure de designació UNE RZ1-K (AS) 0,6 / 1 kV,Cca-s1b,d1,a1  amb baixa emissivitat de fums, pentapolar de secció 5x2,5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</si>
  <si>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TG31B003     </t>
  </si>
  <si>
    <t>Conductor Cu,UNE RZ1-K (AS) 0,6/1 kV,3x4 mm2</t>
  </si>
  <si>
    <t xml:space="preserve">Subministrament i muntatge de conductor de coure de designació UNE RZ1-K (AS) 0,6 / 1 kV, Cca-s1b,d1,a1 amb baixa emissivitat de fums, tripolar de secció 3x4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</si>
  <si>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TG31B002     </t>
  </si>
  <si>
    <t>Conductor Cu,UNE RZ1-K (AS) 0,6/1 kV,3x2,5 mm2</t>
  </si>
  <si>
    <t xml:space="preserve">Subministrament i muntatge de conductor de coure de designació UNE RZ1-K (AS) 0,6 / 1 kV, Cca-s1b,d1,a1 amb baixa emissivitat de fums, tripolar de secció 3x2,5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</si>
  <si>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TG31B001     </t>
  </si>
  <si>
    <t>Conductor Cu,UNE RZ1-K (AS) 0,6/1 kV,3x1,5 mm2</t>
  </si>
  <si>
    <t xml:space="preserve">Subministrament i muntatge de conductor de coure de designació UNE RZ1-K (AS) 0,6 / 1 kV, Cca-s1b,d1,a1 amb baixa emissivitat de fums, tripolar de secció 3x1,5 mm2, no propagador de flama i lliure d'halògens. Col·locat en safata, tub corrugat o tub rígid de PVC de diàmetre corresponent.
Inclou p.p. de connexió d'element final, caixes de registre, tub rígid o flexible corrugat de PVC, de diàmetre nominal corresponent i accessoris per a la seva instal·lació.
</t>
  </si>
  <si>
    <t xml:space="preserve">EG380907     </t>
  </si>
  <si>
    <t>Conductor Cu nu,1x35mm2,munt.p.terra</t>
  </si>
  <si>
    <t xml:space="preserve">Conductor de coure nu, unipolar de secció 1x35 mm2, muntat en malla de connexió a terra
</t>
  </si>
  <si>
    <t xml:space="preserve">TG2DB010     </t>
  </si>
  <si>
    <t>Safata de xapa Pemsaband Perforada 500x60mm</t>
  </si>
  <si>
    <t xml:space="preserve">Subministrament i instal·lació de safata metàl·lica perforada de xapa d'acer, d'alçària 60 mm i amplària 500 mm, col·locada suspesa de parament horitzontal amb elements de suport. Marca Pemsa model Pemsaband Perforada o similar equivalent.
Inclou p.p. d'accessoris de suport i fixació, tapa cega en punts accessibles, elements d'acabat i connexió a presa de terra.
</t>
  </si>
  <si>
    <t xml:space="preserve">TG2DB009     </t>
  </si>
  <si>
    <t>Safata de xapa Pemsaband Perforada 400x60mm</t>
  </si>
  <si>
    <t xml:space="preserve">Subministrament i instal·lació de safata metàl·lica perforada de xapa d'acer, d'alçària 60 mm i amplària 400 mm, col·locada suspesa de parament horitzontal amb elements de suport. Marca Pemsa model Pemsaband Perforada o similar equivalent.
Inclou p.p. d'accessoris de suport i fixació, tapa cega en punts accessibles, elements d'acabat i connexió a presa de terra.
</t>
  </si>
  <si>
    <t xml:space="preserve">TG2DB008     </t>
  </si>
  <si>
    <t>Safata de xapa Pemsaband Perforada 300x60mm</t>
  </si>
  <si>
    <t xml:space="preserve">Subministrament i instal·lació de safata metàl·lica perforada de xapa d'acer, d'alçària 60 mm i amplària 300 mm, col·locada suspesa de parament horitzontal amb elements de suport. Marca Pemsa model Pemsaband Perforada o similar equivalent.
Inclou p.p. d'accessoris de suport i fixació, tapa cega en punts accessibles, elements d'acabat i connexió a presa de terra.
</t>
  </si>
  <si>
    <t xml:space="preserve">TG2DB007     </t>
  </si>
  <si>
    <t>Safata de xapa Pemsaband Perforada 200x60mm</t>
  </si>
  <si>
    <t xml:space="preserve">Subministrament i instal·lació de safata metàl·lica perforada de xapa d'acer, d'alçària 60 mm i amplària 200 mm, col·locada suspesa de parament horitzontal amb elements de suport. Marca Pemsa model Pemsaband Perforada o similar equivalent.
Inclou p.p. d'accessoris de suport i fixació, tapa cega en punts accessibles, elements d'acabat i connexió a presa de terra.
</t>
  </si>
  <si>
    <t xml:space="preserve">TG2DB006     </t>
  </si>
  <si>
    <t>Safata de xapa Pemsaband Perforada 150x60mm</t>
  </si>
  <si>
    <t xml:space="preserve">Subministrament i instal·lació de safata metàl·lica perforada de xapa d'acer, d'alçària 60 mm i amplària 150 mm, col·locada suspesa de parament horitzontal amb elements de suport. Marca Pemsa model Pemsaband Perforada o similar equivalent.
Inclou p.p. d'accessoris de suport i fixació, tapa cega en punts accessibles, elements d'acabat i connexió a presa de terra.
</t>
  </si>
  <si>
    <t xml:space="preserve">TG2DC040     </t>
  </si>
  <si>
    <t>Safata de reixeta Rejiband acer galv.calent 400x60mm</t>
  </si>
  <si>
    <t xml:space="preserve">Subministrament i instal·lació de safata metàl·lica de reixeta, d'alçària 60 mm i amplària 400 mm, col·locada suspesa de parament horitzontal amb elements de suport. Marca Pemsa model Rejiband galvanitzada en calent o similar equivalent.
Inclou p.p. d'accessoris de suport i fixació, tapa cega en punts accessibles, elements d'acabat i connexió a presa de terra.
</t>
  </si>
  <si>
    <t xml:space="preserve">IECAA010     </t>
  </si>
  <si>
    <t>Recuperació línia elèctrica existent i nova estesa</t>
  </si>
  <si>
    <t xml:space="preserve">Desconnexió, recuperació, nova estesa i connexió de línia elèctrica existent trifàsica, per alimentar els equips existents en nova ubicació. 
Inclou petit material per la seva correcte execució. 
</t>
  </si>
  <si>
    <t>FIEC</t>
  </si>
  <si>
    <t xml:space="preserve">IEM          </t>
  </si>
  <si>
    <t>MECANISMES</t>
  </si>
  <si>
    <t xml:space="preserve">TG63T016     </t>
  </si>
  <si>
    <t>Presa corrent, tipus Cetac (4P+T), 16A/400V</t>
  </si>
  <si>
    <t xml:space="preserve">Subministrament, col·locació i instal·lació de presa de corrent de tipus cetac, pentapolar amb presa de terra (4P + T), 16 A 400 V, amb tapa i marc. 
Marca, model i color a definir per la direcció facultativa. Totalment muntat, connexionat i en funcionament. Inclou p.p. de cable, tub i accessoris per a la seva instal·lació.
</t>
  </si>
  <si>
    <t xml:space="preserve">TG63A002     </t>
  </si>
  <si>
    <t>Presa corrent estanca,tipus univ.(2P+T),16A/250V</t>
  </si>
  <si>
    <t xml:space="preserve">Subministrament, col·locació i instal·lació de presa de corrent de tipus universal estanca, bipolar amb presa de terra lateral (2P + T), 16 A 250 V, amb tapa, marc i caixa. 
Marca, model i color a definir per la direcció facultativa. Totalment muntat, connexionat i en funcionament. Inclou p.p. de cable, tub i accessoris per a la seva instal·lació.
</t>
  </si>
  <si>
    <t>IEM</t>
  </si>
  <si>
    <t xml:space="preserve">IEE          </t>
  </si>
  <si>
    <t>ENLLUMENAT</t>
  </si>
  <si>
    <t xml:space="preserve">TH61D333     </t>
  </si>
  <si>
    <t>Enllumenat Emergencia DUISA D-ECO LD 150-2</t>
  </si>
  <si>
    <t xml:space="preserve">Subministrament i muntatge de lluminària d'emergència i senyalització, rectangular amb difusor pla opal, amb làmpada led  i làmpada de senyalització led, flux aproximat de 200 lúmens i 2 hores d'autonomia, IP43, col·locat superficialment o encastat, marca DUISA model D-ECO LD 150-2.Totalment muntada, connexionada i en funcionament. 
Inclou accessori per a muntage empotrat marc ATB en cas necessari. 
Inclou p.p. d'accessoris per a la seva instal·lació segons muntatge i fomació de punt de llum.
</t>
  </si>
  <si>
    <t xml:space="preserve">TH61E333     </t>
  </si>
  <si>
    <t>Enllumenat Emergencia Estanca DUISA ECO ESLD 150-2</t>
  </si>
  <si>
    <t xml:space="preserve">Subministrament i muntatge de lluminària d'emergència i senyalització, rectangular amb difusor pla opal, amb làmpada led  i làmpada de senyalització led, flux aproximat de 200 lúmens i 2 hores d'autonomia, IP65, col·locat superficialment o encastat, marca DUISA model ECO ESLD 150-2. Totalment muntada, connexionada i en funcionament. 
Inclou accessori per a muntage empotrat marc ATB en cas necessari. 
Inclou p.p. d'accessoris per a la seva instal·lació segons muntatge i fomació de punt de llum.
</t>
  </si>
  <si>
    <t xml:space="preserve">THB5AH71     </t>
  </si>
  <si>
    <t>Lluminaria estanca leds no reg. 29W</t>
  </si>
  <si>
    <t xml:space="preserve">Subministrament i montatge de lluminaria estanca amb leds de 29W marca Philips serie LED CoreLine Estanca model WTC120C L1500 1xLED34S / 840 o equivalent, amb leds amb una vida útil &lt;= 70000 h, de forma rectangular, de 1600 mm de longitut, 29 W de potència, flux lluminos de 3400 lm, amb equip elèctric no regulable, aïllamient classe I, cos i difusor de policarbonat i grau de protecció IP65, muntada superficialmente.
Totalment instalada i montada, incloent petit material i p.p. de accesoris necessaris.
</t>
  </si>
  <si>
    <t>IEE</t>
  </si>
  <si>
    <t>FIIE</t>
  </si>
  <si>
    <t xml:space="preserve">IT           </t>
  </si>
  <si>
    <t>INSTAL·LACIÓ DE VEU I DADES</t>
  </si>
  <si>
    <t xml:space="preserve">EP7Z113B     </t>
  </si>
  <si>
    <t>Panell a/24 RJ45 cat.6 U/UTP,p/rack 19´´,1 unitat,fixat mecànica</t>
  </si>
  <si>
    <t xml:space="preserve">Subministrament i muntatge de panell modular 19", 1U, 24 ports RJ45, buit, amb ancoratge Keystone per als connectors RJ45, suport posterior integrat per a embridar els cables individualment i evitar possibles trencaments degut a la tensió als parells, amb portaetiquetes extraïble que permet la inserció d'etiquetes impreses i amb augment de la imatge per a fàcil lectura de les etiquetes, color negre. Incloent transport, elements de fixació, unions, suports, petit material i accessoris necessaris per al seu correcte funcionament i execució. Referència LEVITON 49255-L24.
Connectors RJ45 categoria 6a UTP Leviton Atlas-X1 integrats.
Inclou p.p. de cable, tub, suports i accessoris per a la seva instal·lació.
</t>
  </si>
  <si>
    <t xml:space="preserve">TP7ZA010     </t>
  </si>
  <si>
    <t>Panell passafils</t>
  </si>
  <si>
    <t xml:space="preserve">Subministrament i muntatge de panell passafils.
</t>
  </si>
  <si>
    <t xml:space="preserve">TP73A004     </t>
  </si>
  <si>
    <t>Presa senyal,tipus univ.,RJ45 simple,cat.6a UTP Leviton Atlas-X1</t>
  </si>
  <si>
    <t xml:space="preserve">Subministrament i instal·lació de presa de senyal de veu i dades, de tipus universal, amb connector RJ45 simple, categoria 6a UTP, amb connexió per desplaçament de l'aïllament, amb tapa i marc. Marca Leviton model Atlas-X1 UTP Cat 6A.
Totalment muntada, connexionada i en funcionament. Inclou p.p. de cable, tub i accessoris per a la seva instal·lació.
</t>
  </si>
  <si>
    <t xml:space="preserve">TP43H002     </t>
  </si>
  <si>
    <t>Cable transm.dades,4par.,cat.6a U/UTP, AC6U-Cca-500GN1</t>
  </si>
  <si>
    <t xml:space="preserve">Subministrament i muntatge de cable per a transmissió de dades amb conductor de coure, de 4 parells, categoria 6a U/UTP, aïllament de poliolefina i coberta de poliolefina, de baixa emissió de fums i opacitat reduïda, no propagador d'incendi segons UNE-EN 50.265, i classificació Cca-s1b,d1,a1col·locat sota tub o canal. Marca Brand-rex AC6U-Cca-500GN1 o similar equivalent.
Inclou p.p. d'elements necessaris per a la connexió d'element final, tub rígid o flexible corrugat de PVC, de diàmetre nominal corresponent i accessoris per a la seva instal·lació.
Inclou la certificació dels punts instal·lats. 
</t>
  </si>
  <si>
    <t xml:space="preserve">TG2DC010     </t>
  </si>
  <si>
    <t>Safata de reixeta Rejiband acer galv.calent 100x60mm</t>
  </si>
  <si>
    <t xml:space="preserve">Subministrament i instal·lació de safata metàl·lica de reixeta, d'alçària 60 mm i amplària 100 mm, col·locada suspesa de parament horitzontal amb elements de suport. Marca Pemsa model Rejiband galvanitzada en calent o similar equivalent.
Inclou p.p. d'accessoris de suport i fixació, tapa cega en punts accessibles, elements d'acabat i connexió a presa de terra.
</t>
  </si>
  <si>
    <t>IT</t>
  </si>
  <si>
    <t xml:space="preserve">FIIC         </t>
  </si>
  <si>
    <t>INSTAL·LACIÓ DE CONTROL</t>
  </si>
  <si>
    <t xml:space="preserve">FIICP        </t>
  </si>
  <si>
    <t>CIRCUITS PRIMARIS</t>
  </si>
  <si>
    <t xml:space="preserve">FIICPN       </t>
  </si>
  <si>
    <t>NOVA INSTAL·LACIÓ</t>
  </si>
  <si>
    <t xml:space="preserve">ICPNC        </t>
  </si>
  <si>
    <t>CONTROLADORES</t>
  </si>
  <si>
    <t xml:space="preserve">ICPNC010     </t>
  </si>
  <si>
    <t>Supervisor de xarxa Metasys M4-SNE10</t>
  </si>
  <si>
    <t xml:space="preserve">Subministrament i muntatge de supervisor de xarxa MetasysM4-SNE10. Busos N2/BACnet MS/TP i Modbus/Mbus/KNX. PortsEthernet,RS-485 i USB. 24 Vca/Vcc. Interfície web d'usuari i configuració incorporats. BACnetIP. Bus BACnet MS/TP 32-50 dispositius. Versió 11 o superior.
Referència M4-SNE10502-0 de Johnson Controls. 
</t>
  </si>
  <si>
    <t xml:space="preserve">ICPNC020     </t>
  </si>
  <si>
    <t>Microprocessat amb rellotge en temps real</t>
  </si>
  <si>
    <t xml:space="preserve">Subministrament i muntatge de controlador Microprocessat amb rellotge en temps real. Comunicació Bacnet MS/TP i N2. Alimentació a 24 Vca. 18 senyals d'entrada/sortida: 7UI, 2BI, 2AO, 3BO, 4CO.
Referència M4-CGM09090-0 de Johnson Controls. 
</t>
  </si>
  <si>
    <t xml:space="preserve">ICPNC030     </t>
  </si>
  <si>
    <t>Mòdul expansor e/s Bacnet 18 senyals</t>
  </si>
  <si>
    <t xml:space="preserve">Subministrament i muntatge de mòdul d'expansió de senyals d'entrada i sortida amb comunicació Bacnet. 18 senyals d´entrada/sortida. 7UI,2BI,4CO,3BO,2AO.
Referència M4-XPM09090-0 de Johnson Controls. 
</t>
  </si>
  <si>
    <t xml:space="preserve">ICPNC040     </t>
  </si>
  <si>
    <t>Mòdul expansor ed Bacnet 18 senyals</t>
  </si>
  <si>
    <t xml:space="preserve">Subministrament i muntatge de mòdul d'expansió de senyals dentrada digitals amb comunicació Bacnet. 18 senyals dentrada: 18BI.
Referència M4-XPM18000-0 de Johnson Controls. 
</t>
  </si>
  <si>
    <t xml:space="preserve">ICPNC050     </t>
  </si>
  <si>
    <t>Quadre de Control CE-G5.</t>
  </si>
  <si>
    <t xml:space="preserve">Subministrament i muntatge de quadre de control CE-G5. Envoltant metàl·lica IP66, fins a 46 punts control. Inclou transformador 220/24 VAC, magnetotèrmic, portafusibles secundari, base endoll i relés maniobra a 24 VAC. Senyals, bus intern i alimentació cablejats a bornes. 
S'inclouen 6 Selectors de 3 posicions 0/I/Automàtic per a refredadores i bombes i 4 potenciometres per al control de bombes, a instal·lar al panell sobre la porta del quadre. Es recolliran els senyals d'estat per tenir la informació al BMS. S'inclouen pilots lluminosos led per comprovació d'estat al quadre.
</t>
  </si>
  <si>
    <t>ICPNC</t>
  </si>
  <si>
    <t xml:space="preserve">FIICPNMC     </t>
  </si>
  <si>
    <t>MATERIAL DE CAMP</t>
  </si>
  <si>
    <t xml:space="preserve">ICPNM010     </t>
  </si>
  <si>
    <t>Detector de flux en canonada</t>
  </si>
  <si>
    <t xml:space="preserve">Subministrament i muntatge de detector de flux a canonada. 4 paletes 1", 2", 3" i 6" acer inox. AISI 301. IP43. Contactes SPDT, 15A a 230 Vca.
Referència F61SB-9100 de Johnson Controls
</t>
  </si>
  <si>
    <t xml:space="preserve">ICPNM020     </t>
  </si>
  <si>
    <t>Sonda de temperatura TS-6300 PT1000</t>
  </si>
  <si>
    <t xml:space="preserve">Subministrament i muntatge de sonda de temperatura TS-6300 PT1000. Muntatge en conducte o inmersió. 138mm
Referència TS-6360D-A10 de Johnson Controls
</t>
  </si>
  <si>
    <t xml:space="preserve">ICPNM030     </t>
  </si>
  <si>
    <t>Beina Cu 80mm R 1/2" PN16</t>
  </si>
  <si>
    <t xml:space="preserve">Subministrament i muntatge de beina de coure de 80 mm per a la família de sondes TS-6300. R1/2". PN16
</t>
  </si>
  <si>
    <t xml:space="preserve">EG31F106     </t>
  </si>
  <si>
    <t>Conductor Cu,UNE RZ1-K (AS) 0,6/1 kV,baixa emissivitat fums,2x1m</t>
  </si>
  <si>
    <t xml:space="preserve">Conductor de coure de designació UNE RZ1-K (AS) 0,6/1 kV, amb baixa emissivitat fums, bipolar de secció 2x1 mm2, col·locat en tub, no propagador de la flama totalment muntat i connectat, amb reacció al foc Cca-s1-d0. 
Inclou p.p. de connexió d'element final, caixes de registre, tub rígid o flexible corrugat de PVC, de diàmetre nominal corresponent i accessoris per a la seva instal·lació.
</t>
  </si>
  <si>
    <t xml:space="preserve">TP43U285     </t>
  </si>
  <si>
    <t>Cable Cu flexible 8x1mm2, col.tub</t>
  </si>
  <si>
    <t xml:space="preserve">Subministrament i munttge de cablejat flexible de coure per a control AS Z1Z1 8x1mm2 300/500V lliure d'halogens, no propagador de la flama totalment muntat i connectat, amb reacció al foc Cca-s1-d0. 
Inclou p.p. de connexió d'element final, caixes de registre, tub rígid o flexible corrugat de PVC, de diàmetre nominal corresponent i accessoris per a la seva instal·lació.
</t>
  </si>
  <si>
    <t>FIICPNMC</t>
  </si>
  <si>
    <t xml:space="preserve">FIICPNE      </t>
  </si>
  <si>
    <t>ENGINYERIA I INETGRACIONS</t>
  </si>
  <si>
    <t xml:space="preserve">ICPNE010     </t>
  </si>
  <si>
    <t>Enginyeria i posada en marxa</t>
  </si>
  <si>
    <t>FIICPNE</t>
  </si>
  <si>
    <t>FIICPN</t>
  </si>
  <si>
    <t xml:space="preserve">ICPA         </t>
  </si>
  <si>
    <t>ACTUALITZACIÓ EQUIPS EXISTENTS</t>
  </si>
  <si>
    <t xml:space="preserve">ICPAA010     </t>
  </si>
  <si>
    <t>Supervisor de xarxa Metasys M4-SNE11</t>
  </si>
  <si>
    <t xml:space="preserve">Subministrament i muntatge de supervisor de xarxa Metasys M4-SNE11. Busos N2/BACnet MS/TP i Modbus/Mbus/KNX. Ports Ethernet, RS-485 i USB. 24 Vca/Vcc. Interfície web dusuari i configuració incorporats. BACnetIP. Bus BACnet MS/TP 64-100 dispositius. Versió 11 o superior. Substitueix la NAE existent.
Referència M4-SNE11002-0 de Johnson Controls. 
</t>
  </si>
  <si>
    <t xml:space="preserve">ICPAB010     </t>
  </si>
  <si>
    <t xml:space="preserve">Partida d'Enginyeria, posada en marxa dels nous Supervisors SNE que substitueixen els supervisors descatalogats NAE/NCE. Càrrega de programació existent als supoervisors actuals, comprovació de comunicacions i còpia de BBDD. S'hi inclouen dietes i desplaçaments.
</t>
  </si>
  <si>
    <t xml:space="preserve">ICPAB020     </t>
  </si>
  <si>
    <t>Retirada i instal·lació nous controladors</t>
  </si>
  <si>
    <t xml:space="preserve">Desconnexió i desmuntatge de controladores existents en quadres existents, muntatge de noves controladores, connexionat de les senyals a mantenir a les noves controladores incloent petit material per la intervenció. 
</t>
  </si>
  <si>
    <t>ICPA</t>
  </si>
  <si>
    <t>FIICP</t>
  </si>
  <si>
    <t xml:space="preserve">FIICS        </t>
  </si>
  <si>
    <t>CIRCUITS SECUNDARIS</t>
  </si>
  <si>
    <t xml:space="preserve">ICSQ         </t>
  </si>
  <si>
    <t>QUADRE DE CONTROL</t>
  </si>
  <si>
    <t xml:space="preserve">EEVC5001     </t>
  </si>
  <si>
    <t>Quadre de Control Secundari de Fred</t>
  </si>
  <si>
    <t xml:space="preserve">Subministrament i col·locació de quadre de control bacnet/ip amb unitat de control programable per a la gestió de senyals, amb processador a 32 bits, capacitat de regulació i control autònoma.  Model: ccontrol secundari fred. Marca: controlli/delta. Inclou programació, esquemes elèctrics, documentació, parte proporcional de armari elèctric mural ip65 amb proteccions, transformador 220/24vca i bornes de connexió. Inclus armari elèctric metàl·lic,  accessoris cablejat i muntatge.
Inclou connexionat dels elements i de les línies de camp. 
</t>
  </si>
  <si>
    <t>ICSQ</t>
  </si>
  <si>
    <t xml:space="preserve">FIICSC       </t>
  </si>
  <si>
    <t xml:space="preserve">EEVC0010     </t>
  </si>
  <si>
    <t>Sonda de temperatura canonada 4...20 mA</t>
  </si>
  <si>
    <t xml:space="preserve">Subministre i col.locació de sonda de temperatura en canonada, amb beina. Element sensible pt 100. Rang de mesura -10 a 110ºc. Sortida 4..20 ma. Element sensible  pt 100. Precisió 0,2% del rang. Alimentació 24 vcc +/- 15%. Transmissor en acer inoxidable aisi 316, longitud 190 mm. Condicions de treball capçal -10 a 60ºc. Protecció ip 67. Beina llautó pn16 rosca g1/2´´. Model: tt i/cvo + ttpo521. Marca: Controlli/delta. Inclos accessoris, cablejat i muntatge. Totalment instal.lat i en funcionament.
</t>
  </si>
  <si>
    <t xml:space="preserve">EEV2C304     </t>
  </si>
  <si>
    <t>Transmissor de pressió diferencial per aigua</t>
  </si>
  <si>
    <t xml:space="preserve">Subministre i col.locació de transmissor de pressió diferencial per aigua. Sortida 4...20 ma. Rang de mesura 0-1000 kpa. Sobrepressió màxima 2000 kpa. Pressió máxima (ambdues preses) 2500 kpa. Temperatura de treball (ambient i medi)  -15 a 80ºc . Ip 65. Precisió &lt;1,3% del fons d'escala. Materials en contacte amb el fluid inox 1.4305,ptfe,epdm. Model: pl 692/10. Marca: controlli/delta. Inclos accessoris, cablejat i muntatge. Totalment instal.lat i en funcionament.
</t>
  </si>
  <si>
    <t xml:space="preserve">EEV2C801     </t>
  </si>
  <si>
    <t>Interruptor de cabal per líquid</t>
  </si>
  <si>
    <t xml:space="preserve">Subministre i col.locació de interruptor de cabal  per a líquid . Muntatge rosca g 1´´ mascle. Pressió màxima 11 bar. Paleta acer inoxidable aisi 316l. Temp ambient -40 a 85ºc protecció ip65. Temp màxima fluid 120ºc. Model: sf1k. Marca: controlli/delta. Inclos accessoris, cablejat i muntatge. Totalment instal.lat i en funcionament.
</t>
  </si>
  <si>
    <t xml:space="preserve">EEV2C303     </t>
  </si>
  <si>
    <t>Transmissor de pressió per aigua</t>
  </si>
  <si>
    <t xml:space="preserve">Subministre i col.locació de transmissor de pressió per aigua. Rang de mesura 0 a 400 kpa. Sobrepressió máxima 800 kpa. Sortida 4-20 ma. Precisió 0,3% de fons d'escala. Coeficient de temperatura 0,015% fons d'escala/ºc. Materials en contacte amb fluid inox 1.4305, ptfe, epdm. Condic. Ambientals i del medi -15 a 80ºc. Protecció ip 65. Model: pl520/10. Marca: controlli/delta. Inclos accessoris, cablejat i muntatge. Totalment instal.lat i en funcionament.
</t>
  </si>
  <si>
    <t xml:space="preserve">TP43U223     </t>
  </si>
  <si>
    <t>Cable parells trenats 1x2x0,5mm2,apantallat,col.tub</t>
  </si>
  <si>
    <t xml:space="preserve">Subministrament i muntatge de cable de parells trenats de 1x2x0,5 mm2, apantallat, col·locat en tub o safata, amb impedància 120 ohms (tipus de cable B segons TIA 485-A). 
</t>
  </si>
  <si>
    <t xml:space="preserve">ICSCA010     </t>
  </si>
  <si>
    <t>Trasllat de línies de control bombes existents</t>
  </si>
  <si>
    <t xml:space="preserve">Trasllat de línies de control a nova ubicació pel trasllat de conjunt de bombes d'impulsió, incloent tots els elements de control que formen part del conjut d'impulsió format per les 3 bombes existents que es mantenen. A títol orientatiu inclou:
- Electrovàlvules, 
- Detector de flux
- Control i estat bombes,
Inclou desconnexió, recuparació de línia, nova estesa i connexionat, així com petit material que pugui ser necessari.  
</t>
  </si>
  <si>
    <t>FIICSC</t>
  </si>
  <si>
    <t>FIICS</t>
  </si>
  <si>
    <t>FIIC</t>
  </si>
  <si>
    <t xml:space="preserve">IPCI         </t>
  </si>
  <si>
    <t>INSTAL·LACIÓ DE PROTECCIÓ CONTRA INCENDI</t>
  </si>
  <si>
    <t xml:space="preserve">TM14K001     </t>
  </si>
  <si>
    <t>Polsador alarma,instal·lació analògica Kilsen KAL455</t>
  </si>
  <si>
    <t xml:space="preserve">Subministrament i instal·lació de polsador manual d'alarma direccionable Kilsen model KAL455, amb led indicador d'estat i clau de prova, connexionat mitjançant terminals, possibilitats de muntatge encastat o superfície. Cristall (DM715) i accessori de muntatge superficial inclòs, material ABS, color vermell. IP24. Dimensions: 89x93x27,5mm. Certificats: CE i CPR (EN54 part 11).
Totalment instal·lat, connectat i provat, inclòs part proporcional de suports, accessoris i tot el petit material auxiliar de connexió i muntatge.
</t>
  </si>
  <si>
    <t xml:space="preserve">TM14K002     </t>
  </si>
  <si>
    <t>Tapa polsador alarma Kilsen KAL455</t>
  </si>
  <si>
    <t xml:space="preserve">Subministrament i instal·lació de tapa basculant de protecció de plàstic per a polsador manual d'alarma Kilsen DMN782.
Totalment instal·lat, connectat i provat, inclòs part proporcional de suports, accessoris i tot el petit material auxiliar de connexió i muntatge.
</t>
  </si>
  <si>
    <t xml:space="preserve">TM31A003     </t>
  </si>
  <si>
    <t>Extintor manual escuma AFFF, 6kg 27A-233B-75F</t>
  </si>
  <si>
    <t xml:space="preserve">Subministrament i instal·lació d'extintor manual d'escuma AFFF, de càrrega 6 kg, amb pressió incorporada, pintat, eficàcia 27A-233B-75F.
Col·locat en armari o penjat. Inclou suports en cas necessari.
</t>
  </si>
  <si>
    <t xml:space="preserve">TM31CO02     </t>
  </si>
  <si>
    <t>Extintor manual CO2, 5 kg</t>
  </si>
  <si>
    <t xml:space="preserve">Subministrament i instal·lació d'extintor manual de diòxid de carboni, de càrrega 5 kg, amb pressió incorporada, pintat.
Col·locat en armari o penjat. Inclou suports en cas necessari.
</t>
  </si>
  <si>
    <t xml:space="preserve">TM11K001     </t>
  </si>
  <si>
    <t>Detector òptic analògic Kilsen KL731A</t>
  </si>
  <si>
    <t xml:space="preserve">Subministrament i muntatge de detector de fum òptic analògic algorítmic Kilsen KL731A, amb microprocessador i direccionament digital de baix perfil, càmera òptica extraïble i reemplaçable, compensació algorítmica de brutícia i algoritme per millorar la robustesa enfront de interferències electromagnètiques, doble led indicador amb visió total i sortida per pilot remot, sistema anti furt del cap, micro reixeta de protecció per a ambients bruts i contactes d'acer inoxidable, material ABS color blanc. Necessita sòcol base KZ700 o KZ705, no inclòs. Certificats: CE i CPR (EN54 part 7).
Totalment instal·lat, connectat i provat, inclòs part proporcional de suports, accessoris i tot el petit material auxiliar de connexió i muntatge. Inclou connexionat i certificat.
</t>
  </si>
  <si>
    <t xml:space="preserve">TM11K004     </t>
  </si>
  <si>
    <t>Base muntatge Kilsen KZ705</t>
  </si>
  <si>
    <t xml:space="preserve">Subministrament i muntatge base de connexió Kilsen KZ705 per a tots els detectors de la sèrie KL700A, incorpora sistema anti furt del cap, contactes d'acer inoxidable, contacte de terra per a connexió de la pantalla material ABS color blanc.
Totalment instal·lada, connectada i provada, inclòs part proporcional de suports, accessoris i tot el petit material auxiliar de connexió i muntatge.
</t>
  </si>
  <si>
    <t xml:space="preserve">TM11K005     </t>
  </si>
  <si>
    <t>Suplement tub vist Kilsen</t>
  </si>
  <si>
    <t xml:space="preserve">Subministrament i muntatge suplement de muntatge per a tub vist Kilsen, material ABS color blanc.
Totalment instal·lada, connectada i provada, inclòs part proporcional de suports, accessoris i tot el petit material auxiliar de connexió i muntatge.
</t>
  </si>
  <si>
    <t xml:space="preserve">TM16A001     </t>
  </si>
  <si>
    <t>ml</t>
  </si>
  <si>
    <t>Cable 2x1,5 Vermell Incendis</t>
  </si>
  <si>
    <t xml:space="preserve">Subministrament i muntatge de cable apantallat de 2x1.5 mm, classificació Cca-s1b,d1,a1, especial per instal·lacions de detecció d'incendis, amb coberta de goma de color vermell, lliure d'halògens i resistent al foc.
Inclou part proporcional de tub flexible o rígid de PVC del diàmetre corresponent per a l'accés als elements quan hagi de transcórrer per fora de safata. 
Totalment instal·lat, connectat i provat, inclòs part proporcional de suports, accessoris i tot el petit material auxiliar de connexió i muntatge.
</t>
  </si>
  <si>
    <t xml:space="preserve">TEKZA008     </t>
  </si>
  <si>
    <t>Programació sistema contra incendis HUB</t>
  </si>
  <si>
    <t xml:space="preserve">Programació, configuració i posta en marxa a la central de protecció contra incendis de l'Hospital dels dispositiu instal·lats així com els element modificats.
Inclou l'actualització del plànol a Desico, així com incloure els elements i les proves. 
La programació haurà de ser encarregada a l'empresa de manteniment del HUB.
</t>
  </si>
  <si>
    <t xml:space="preserve">TB92H000     </t>
  </si>
  <si>
    <t>Placa seny. int. adossada. Element incendi Clase A 21x21 s/text</t>
  </si>
  <si>
    <t xml:space="preserve">Subministrament i muntatge de placa de senyalització interior adossada per senyalització d'element de protecció contra incendi, sense text, i d'acord amb la UNE 23.033, de dimensions 21x21 cm. Clase A. Implaser ref. EX2xxL.
Inclou petit material de col·locació.
</t>
  </si>
  <si>
    <t xml:space="preserve">TB92H010     </t>
  </si>
  <si>
    <t>Placa seny. int. banderola. Element incendi Clase A 21x21 s/text</t>
  </si>
  <si>
    <t xml:space="preserve">Subministrament i muntatge de placa de senyalització interior en banderola per senyalització d'element de protecció contra incendi, incloent senyalització a les dues cares, sense text, i d'acord amb la UNE 23.033, de dimensions 21x21 cm. Clase A. Implaser ref. BM210210 més dues senyals ref. EX2xxL.
Inclou petit material de col·locació.
</t>
  </si>
  <si>
    <t xml:space="preserve">TB92HEA1     </t>
  </si>
  <si>
    <t>Placa seny. int. adossada. Evacuació Clase A 16x32 s/text</t>
  </si>
  <si>
    <t xml:space="preserve">Subministrament i muntatge de placa de senyalització interior adossada per senyalització d'element d'evacuació, sense text, i d'acord amb la UNE 23.034, de dimensions 16x32 cm. Clase A. Implaser ref. EV3xxL.
Inclou petit material de col·locació.
</t>
  </si>
  <si>
    <t>IPCI</t>
  </si>
  <si>
    <t xml:space="preserve">IGR          </t>
  </si>
  <si>
    <t>GESTIÓ DE RESIDUS</t>
  </si>
  <si>
    <t xml:space="preserve">E2R540H0     </t>
  </si>
  <si>
    <t>Transp.residus inerts o no especials,instal.gestió residus,conte</t>
  </si>
  <si>
    <t xml:space="preserve">Transport de residus inerts o no especials a instal·lació autoritzada de gestió de residus, amb contenidor de 8 m3 de capacitat.
Inclou tots els residus generats a l'obra. 
</t>
  </si>
  <si>
    <t xml:space="preserve">E2RA6500     </t>
  </si>
  <si>
    <t>Deposició controlada a centre reciclatge barrej. no especials,CE</t>
  </si>
  <si>
    <t xml:space="preserve">Deposició controlada a centre de reciclatge, de residus barrejats no especials, procedents de demolició, amb codi 170904 segons el Catàleg Europeu de Residus (ORDEN MAM/304/2002)
Inclou tots els residus generats en obra
</t>
  </si>
  <si>
    <t>IGR</t>
  </si>
  <si>
    <t xml:space="preserve">ICQ          </t>
  </si>
  <si>
    <t>CONTROL DE QUALITAT</t>
  </si>
  <si>
    <t xml:space="preserve">ICQE         </t>
  </si>
  <si>
    <t>CONTROL EXECUCIÓ</t>
  </si>
  <si>
    <t xml:space="preserve">Q1A010       </t>
  </si>
  <si>
    <t>Control de qualitat instal·lacions</t>
  </si>
  <si>
    <t xml:space="preserve">Partida alçada a justificar per les comprovacions i proves finals de les instal·lacions segons exigències de la reglamentació, entre elles es faran control de gruixos de la pintura d'imprimació de la canonades, control de qualitat de les soldadures de les canonades amb un número mínim de 10% de les soldadures, etc.
A més, es revisen els sensors de camp, es prenen dades i s'ajusta tot el sistema de control per garantir el correcte funcionament de la instal·lació:
Elements o processos a revisar:
- Lectures d'elements de camp, com ara sondes i sensors de pressió.
- Atur marxa / remot de les bombes.
- Arrencada de la segona bomba en cas de fallada de la principal.
- Comprovació del funcionament de rotació per hores de les bombes.
- Comprovació de la lectura dels comptadors daigua.
- Comprovació de les comunicacions dels equips de camp. Sistema d'expansió, comptador d'energia, bombes, refredadores... .
Tot funcionant i comprovat, es realitzaran tots els tests necessaris per garantir el funcionament correcte dels sistemes a desenvolupar.
</t>
  </si>
  <si>
    <t xml:space="preserve">Q1A020       </t>
  </si>
  <si>
    <t>Control de qualitat obra civil</t>
  </si>
  <si>
    <t xml:space="preserve">Proves en soldadures de l'estructura segons protocol. 
</t>
  </si>
  <si>
    <t>ICQE</t>
  </si>
  <si>
    <t xml:space="preserve">ILAGAS       </t>
  </si>
  <si>
    <t>DOCUMENTACIÓ AS-BUILT</t>
  </si>
  <si>
    <t xml:space="preserve">ELELI        </t>
  </si>
  <si>
    <t>Documentació As-built</t>
  </si>
  <si>
    <t xml:space="preserve">Preparació de documentació As-built en format editable i pdf, incloent totes les instal·lacions en el seu estat final. 	
</t>
  </si>
  <si>
    <t>ILAGAS</t>
  </si>
  <si>
    <t xml:space="preserve">LEGC         </t>
  </si>
  <si>
    <t>CLIMATITZACIÓ</t>
  </si>
  <si>
    <t xml:space="preserve">CLI-VAR1     </t>
  </si>
  <si>
    <t>Legalització instal·lació tèrmica</t>
  </si>
  <si>
    <t xml:space="preserve">Posada en marxa i legalització de la instal·lació tèrmica, incloent comprovacions i proves requerides, memòria o projecte, butlletins, entitat de control, taxes d'industria, visats i qualsevol altra despesa, gestió o tasca necessària per la posada en marxa i legalització de la instal·lació. 
</t>
  </si>
  <si>
    <t>LEGC</t>
  </si>
  <si>
    <t xml:space="preserve">LEGE         </t>
  </si>
  <si>
    <t>ELECTRICITAT</t>
  </si>
  <si>
    <t xml:space="preserve">ELEL2        </t>
  </si>
  <si>
    <t>Legalització de la instal·lació</t>
  </si>
  <si>
    <t xml:space="preserve">Posada en marxa i legalització de la instal·lació elèctrica, incloent comprovacions de connexionats, proves d'aïllament, proves de continuïtat, projecte, butlletins, entitat de control, taxes d'industria, visats i qualsevol altra despesa, gestió o tasca necessària per la posada en marxa i legalització de la instal·lació. 
</t>
  </si>
  <si>
    <t>LEGE</t>
  </si>
  <si>
    <t xml:space="preserve">LEGVID       </t>
  </si>
  <si>
    <t>VEU I DADES</t>
  </si>
  <si>
    <t xml:space="preserve">TP43Z010     </t>
  </si>
  <si>
    <t>Certificació cablejat estructurat cat 6a</t>
  </si>
  <si>
    <t xml:space="preserve">Certificació, per part del fabricant, de tots els punts de veu i dades i preses de telefonia, segons normativa ISO/IEC 11801:2002, Classe E. Incloent l'entrega de documents d'homologació i calibrat de l'equipament, les certificacions, i plànols d'ubicació de punts numerats en format electrònic, a la direcció facultativa.
</t>
  </si>
  <si>
    <t>LEGVID</t>
  </si>
  <si>
    <t>ICQ</t>
  </si>
  <si>
    <t xml:space="preserve">ISS          </t>
  </si>
  <si>
    <t>SEGURETAT I SALUT</t>
  </si>
  <si>
    <t xml:space="preserve">SS02         </t>
  </si>
  <si>
    <t>Seguretat i Salut</t>
  </si>
  <si>
    <t xml:space="preserve">Partida alçada a justificar per l'execució de la Seguretat i Salut de l'obra.
</t>
  </si>
  <si>
    <t>ISS</t>
  </si>
  <si>
    <t>FI</t>
  </si>
  <si>
    <t xml:space="preserve">FII          </t>
  </si>
  <si>
    <t>FASE II</t>
  </si>
  <si>
    <t xml:space="preserve">IH           </t>
  </si>
  <si>
    <t xml:space="preserve">  
</t>
  </si>
  <si>
    <t xml:space="preserve">IH.1         </t>
  </si>
  <si>
    <t xml:space="preserve">IH1AA010     </t>
  </si>
  <si>
    <t>Sistema d'exp. automàtic TRANSFERO TVI 14.2EHC</t>
  </si>
  <si>
    <t xml:space="preserve">Subministrament i mintatge d'unitat TecBox de manteniment de pressió amb precisió &lt; 0,2 bar. mitjançant bombes, amb unitat de reposició i control de fuites, unitat de desgasificació ciclònicaa buit integrades, model IMI Pneumatex Transfero TV 14.2 EHC Connect Cooling, per la seva instal·lació amb els dipòsits d'expansió Transfero TU200 a 800 i TG1000 a 5000l, en circuits de calefacció, refrigeració i solars d'acord amb EN 12828 i solars segons EN 12976 i ENV 12977.
• “Vacusplit”. Cicles de desgasificació permanent i commutació a posició eco automàtica en funció del contingut de gas, amb subsaturació de gas a l'aigua del circuit propera al 100%. Autoverificació periòdica d'estats de funcionament i control diari de buit.
• Fillsafe. Unitat de reposició d'aigua i control de fuites, tipus Ple composta per electrovàlvula d'emplenament, vàlvula antiretorn i comptador d'aigua per impulsos. Control de fuites daigua amb limitació de funcionament per temps, freqüència de commutació i quantitat daigua aportada en un període de temps establert.
• “Oxystop”. Desgasificació, amb una reducció important de l'oxigen, de l'aigua de reposició de la unitat fillsafe, en un dipòsit específic amb funcionament ciclònic integrat al TecBox, sense escalfament innecessari dels vasos d'expansió.
• “Softsafe”. Monitorització i control d'un equip opcional exterior de tractament de l'aigua de l'emplenament.
• Regulació Brain-Cube Connect amb funció memòria autooptimitzant i emmagatzematge de dades, menús de parametrització amb autoguiat i comunicacions i informacions mitjançant textos d'ajuda.
• Pantalla tàctil a color TFT de 3,5“ amb indicació gràfica i numèrica de la pressió, configuració, introducció de paràmetres, presentació de dades, missatges i gràfiques.
• Interfícies de comunicacions:
-Interface Ethernet per a connexió a internet per a accés remot al BrainCube Connect amb lectura de dades, missatges i canvi de paràmetres. Connexió via webserver IMI Pneumatex.
-Interfície USB per actualització del programari, RS 485 amb Protocol ModBus RTU i protocol IMI Pneumatex, per transmissió de dades al BMS de l'edifici.
-3 Sortides digitals sense potencial N/A, individualment configurables (230 V, Max. 2A)
-2 Entrades sense potencial per a la gestió dalarmes dunitats externes.
• “Mòdul H” per a ampliació de prestacions de treball i per a aplicació en instal·lacions amb temperatures de retorn &gt; 70º, on cal la connexió de dipòsits intermedis estratificadors de temperatura.
• Equipada amb dues bombes amb funcionament “dynaflex”, una electrovàlvula de descàrrega d"aigua i desgasificació, una segona electrovàlvula de descàrrega d"aigua, una electrovàlvula de reposició d"aigua i un comptador d"aigua per impulsos.
• Aïllament anticondensació incorporat.
• Muntatge sobre el terra.
• Carenat d'alta qualitat en acer al·zinc amb nanses de transport.
• Claus de tall de seguretat cap a instal·lació i cap a vas d'expansió incorporades. Flexible de connexió amb vas dexpansió Transfer  TG inclòs.
• Additiu antigel fins a un 50%.
• Verificat i conforme a Directives Europees 2004/108/EC, 2006/95/EC.
Pressió màxima de servei PS: 13 bar 
Camp de treball (Pressió) dpu: 5,5–10,0 bar
Temperatures de treball TS: 0-90 ºC
Connexió elèctrica U: 230/50 V/Hz (Connector inclòs en subministrament)
Potència consumida Pel: 3,4 kW Índex de protecció IP: IP54
Temperatura màx. ambient TU: 40 ºC 
Nivell sonor SPL: &lt; 60 dB(A)
Connexió des de circuit Sin1: ¾ ” G 
Connexió des de circ (opció H) Sin2: ¾ ” G 
Connexió cap a circuit Sout: ¾ ” G 
Connexió cap a got Swm: 1 ¼ ” G
Connexió a aigua de xarxa Swm: ¾ ” G 
Cabal mínim en aigua de xarxa Vwmin: &gt; 1.300 l/h
Cabal mitjà de reposició Vwm: 250 l/h
</t>
  </si>
  <si>
    <t xml:space="preserve">IH1AA020     </t>
  </si>
  <si>
    <t>Dipòsit exp. principal PNEUMATEX Transfer TG1000</t>
  </si>
  <si>
    <t xml:space="preserve">Subministrament i muntatge de dipòsit d'expansió principal PNEUMATEX model Transfer TG 1000 l – 2 bar, per instal·lar-lo amb unitats de manteniment de pressió TecBox Transfer amb bombes.
• Bufeta estanca “airproof” de butil, recanviable.
• Peu de mesura electrònic “LIS” del contingut, per a la connexió amb el quadre de comandaments.
• Revestiment interior anticorrosiu per a un desgast mínim de la bufeta.
• Kit hidràulic d'instal·lació amb vàlvula de seguretat a 2 bars i vàlvula de buidatge inclosa.
• Acer, soldat, color: beryllium.
• Potes de suport per a la instal·lació vertical.
• Dues boques d'inspecció amb brides per a inspeccions internes.
• Certificat d'examen CE segons PED 97/23/EC, Bufeta estanca airproof de butil d'acord amb la norma DIN 4807 T3 i la norma interna Pneumatex.
• 5 anys de garantia en bufeta airproof de butil.
Tot segons fitxa tècnica.
Pressió màx. servei PS: 2 bar
Temperatura màx. servei TS: 120 °C
Temperatura màx. en bufeta TB: 70 °C
Connexió a instal·lació S: 1 ¼” M
Inclou mitjans auxiliars per muntar-los. Tot perfectament funcionant.
</t>
  </si>
  <si>
    <t xml:space="preserve">IH1AA030     </t>
  </si>
  <si>
    <t>Dipòsit exp. secundari PNEUMATEX Transfer TGE1000</t>
  </si>
  <si>
    <t xml:space="preserve">Subministrament i muntatge de dipòsit d'expansió secundari PNEUMATEX model Transfer TGE 1000 l – 2 bar, per a la seva instal·lació juntament amb dipòsit principal Transfer TG, amb unitats de manteniment de pressió TecBox Transfer amb bombes.
• Bufeta estanca “airproof” de butil, recanviable.
• Flexible de connexió de 1 ¼” inclòs.
• Acer, soldat, color: beryllium.
• Potes de suport per a la instal·lació vertical.
• Dues boques d'inspecció amb brides per a inspeccions internes.
• Certificat d'examen CE segons PED 97/23/EC, Bufeta estanca airproof de butil d'acord amb la norma DIN 4807 T3 i la norma interna Pneumatex.
• 5 anys de garantia en bufeta airproof de butil.
Pressió màx. servei PS: 2 bar
Temperatura màx. servei TS: 120 °C
Temperatura màx. en bufeta TB: 70 °C
Connexió a instal·lació S: 1 ¼” M
Inclou mitjans auxiliars per muntar-los. Tot perfectament funcionant.
</t>
  </si>
  <si>
    <t xml:space="preserve">IH1AA040     </t>
  </si>
  <si>
    <t>Dipòsit exp. càrrega fixa PNEUMATEX STATICO SD 80 l</t>
  </si>
  <si>
    <t xml:space="preserve">Subministrament i muntatge de dipòsit d´expansió amb càrrega fixa d´aire PNEUMATEX, model STATICO SD 80 l – 10 bar.
• Bufeta estanca “airproof” de butil, no recanviable.
• Additiu antigel fins a un 50%.
• Acer, soldat, color: beryllium.
• Platina de fixació per a un muntatge fàcil.
• Muntatge amb connexió inferior o superior.
• Certificat d'examen CE segons PED 97/23/EC, Bufeta estanca airproof de butil d'acord amb la norma DIN 4807 T3 i la norma interna Pneumatex.
• 5 anys de garantia.
Pressió màx. servei PS: 10 bar
Temperatura màx. servei TS: 120 °C
Temperatura màx. en bufeta TB: 70 °C
Connexió a instal·lació S: ¾” M
Inclou mitjans auxiliars per muntar-los. Tot perfectament funcionant.
</t>
  </si>
  <si>
    <t xml:space="preserve">IH1AA050     </t>
  </si>
  <si>
    <t>Clau tall + seguretat Pneumatex DLV 20</t>
  </si>
  <si>
    <t xml:space="preserve">Subministrament i muntatge de de clau de tall de seguretat amb caputxó Pneumatex DLV 20. Manteniment i desmuntatge de got d'expansió.
• Protecció contra tancament involuntari mitjançant accionament amb clau allen inclosa en subministrament, vàlvula de buidatge incorporada amb adaptació a mànega flexible, per a un buidatge ràpid dels vasos d'expansió.
• Construcció amb llautó. Rosca Femella a banda i banda, amb ràcord boig al costat del got d'expansió.
• Utilització en instal·lacions conforme a normes EN 12828, SWKI 93-1.
• Addició anticongelant fins a un 50%.
Temperatura de servei TS: 120 ºC
Connexió instal·lació S: Rp ¾ ”
Connexió got expansió SG : G ¾ ”
Connexió a buidatge SW: G ¾”
Inclou mitjans auxiliars per muntar-los. Tot perfectament funcionant.
</t>
  </si>
  <si>
    <t xml:space="preserve">IH1AA060     </t>
  </si>
  <si>
    <t>Posada en marxa TRANSFER TV Connect + 2x TU/TG</t>
  </si>
  <si>
    <t xml:space="preserve">Posada en marxa del sistema TRANSFER TV Connect + 2 x TU/TG = 1500 l. . El preu ofert comprèn:
• Mà d'obra dedicada a la verificació, control i ajustaments de funcionament, formació del personal de manteniment.
• Desplaçaments, dietes, pernoctes,...  
Per a la realització de la posada en marxa cal que:
- Les connexions hidràuliques, pneumàtiques i elèctriques han d'estar completament realitzades i acabades. Els gots d'expansió han d'estar buits. La instal·lació haurà d'estar acabada, plena
d'aigua i llesta per entrar en funcionament. S'haurà de disposar d'energia elèctrica i connexió d'aigua i buidatges d'acord amb les instruccions dels manuals de muntatge i funcionament.
</t>
  </si>
  <si>
    <t xml:space="preserve">IH1AB010     </t>
  </si>
  <si>
    <t>Bomba simple alta eficiència rot sec Stratos GIGA 200/1-12/11</t>
  </si>
  <si>
    <t xml:space="preserve">Subministrament i muntatge de bomba Inline d´alta eficiència amb motor EC de classe d´eficiència energètica IE5 conforme la IEC 60034-30-2 i adaptació electrònica de la potència en tipus de bomba de rotor sec La bomba està construïda com a bomba centrífuga de baixa pressió amb connexió embridada i tancament mecànic. La bomba Stratos GIGA està concebuda principalment per a la impulsió d'aigua. de calefacció (conforme a VDI 2035), aigua freda i barreges d'aigua i glicol sense substàncies abrasives en sistemes de calefacció, de climatització i de refrigeració.
Marca WILO, model Stratos GIGA 200/1-12/11
- Bomba centrífuga de baixa pressió d'una etapa
- Carcassa espiral en construcció Inline (boca d'aspiració i d'impulsió amb brides iguals a una línia), brides PN 16 perforada conforme a EN 1092-2
- Connexions de mesura de la pressió (R 1/8) per a sonda de pressió diferencial integrada 
- Carcassa de la bomba i brida del motor de sèrie amb revestiment per cataforesi.
- Tancament mecànic per al bombament d'aigua fins a Tmax. = +140 °C. Fins a T = +40 °C està permès un additiu de glicol d'un 20% a un 40% del volum. Cal preveure un tancament
mecànic alternatiu en barreges aigua-glicol amb una proporció de glicol &gt; 40 % fins a com a màx. un 50 % de proporció en volum i una temperatura del fluid &gt; +40 °C fins a com a màx.
+120 °C o altres fluids diferents de laigua. En cas d'utilitzar barreges aigua-glicol, es recomana de manera general utilitzar una variant S1 amb el tancament mecànic corresponent.
- Tensions d'alimentació: 3~380 V +-10% 50/60 Hz; 3~400 V +-10 % 50/60 Hz; 3~440 V +-10% 50/60 Hz
Inclou:
Nivell de comandament manual mitjançant un botó per a:
- Bomba ON/OFF
- Ajustament del valor de consigna i de la velocitat
- Selecció del mode de regulació: ?p-c (pressió diferencial constant), ?p-v (pressió diferencial
variable), regulador PID, constant n (mode manual)
- Selecció del mode de funcionament amb bomba doble (funcionament principal/reserva,
funcionament en paral·lel)
- Configuració dels paràmetres de funcionament
- Confirmació de fallada
Pantalla de la bomba per indicar:
- Mode de regulació
- Valor de consigna (p. ex., pressió diferencial o velocitat).
- Missatges de fallada i advertència
- Valors reals (p. ex., el consum de potència, el valor real del sensor).
- Dades de funcionament (p.ex., les hores de funcionament, el consum denergia).
- Dades d'estat (per exemple, l'estat del relé SSM i SBM).
- Dades de l'aparell (p. ex. el nom de la bomba).
Haurà d'incloure la possibilitat de la gestió manual mitjançant potenciòmetre en quadre de control. 
Dades de funcionament
Fluid: Aigua 100%
Temperatura del fluid: 20.00 °C
Cabal: 60.50 l/s
Alçada d'impulsió: 5.04 m
Temperatura mínima del fluid: -20 °C
Temperatura màxima del fluid: 140 °C
Temperatura ambient mínima: 0 °C
Temperatura ambient màxima: 40 °C
Pressió màxima de treball: 16 bar
Indicació per al dimensionament:
Índex deficiència mínima (MEI): = 0.4
Accionament
Alimentació elèctrica: 3~400V/50 Hz
Classe d'eficiència energètica del motor: IE5
Consum de potència: 11900 W
Potència nominal del motor: 11 kW
Intensitat nominal: 18.5 A
Velocitat màxima: 1480 1/min
Emissió d'interferències: EN 61800-3
Resistència a interferències: EN 61800-3
Classe d'aïllament: F
Tipus de protecció del motor: IP55
Protecció de motor: Sensor PTC integrat
Materials
Carcassa de la bomba: 5.1301, EN-GJL-250 amb revestiment per cataforesi
Rodet: EN-GJL-200
Eix: 1.4122
Junta de l'eix: AQ1EGG
Llanterna: 5.1301, EN-GJL-250 amb revestiment per cataforesi
Dimensions d'instal·lació
Connexió de canonada del costat d'aspiració: DN 200, PN 16
Connexió de canonada del costat d'impulsió: DN 200, PN 16
Longitud entre rosques: 800 mm
Inclou mitjans d'elevació per la seva instal·lació. 
</t>
  </si>
  <si>
    <t xml:space="preserve">IH1AB011     </t>
  </si>
  <si>
    <t>Mòdul de comunicació IF BACnet IP per Stratos GIGA 200/1</t>
  </si>
  <si>
    <t xml:space="preserve">Subministrament i muntatge de mòdul d'interfície com a mòdul endollables reequipables destinats a l'ampliació de les interfícies de comunicació de la bomba segons diferents estàndards i protocols depenent de la designació.
Funcions addicionals
Interfície digital en sèrie per a connexió a sistemes GTC mitjançant convertidor d'interfície o mòduls d'acoblament a càrrec del propietari per a la transferència de punts de dades com:
- Ordres de control per a la bomba
- Missatges de la bomba
- Valors de procés
Equip
Interfície RS485 amb protocol BACnet MS/TP
Subministrament
- Mòdul IF
- Xapa de subjecció amb pestanya i material de fixació per a la posada a terra de l'apantallament del cablejat
- Instruccions d'instal·lació i funcionament
Dades tècniques
Interfície: RS485 (TIA-485A), òpticament aïllat
Velocitat: 9600, 19200, 38400, 76800 kBit/s
Format:
Protocol: BACnet MS/TP
Perfil: BACnet Smart Sensor, Smart Acuator (BSS, BSA)
Pes: 0.14 kg
Marca: Wilo
Ref.: 2097811
</t>
  </si>
  <si>
    <t xml:space="preserve">IH1AB012     </t>
  </si>
  <si>
    <t>Bancada F 3-18 SET per fixació Bomba Stratos GIGA 200/1</t>
  </si>
  <si>
    <t xml:space="preserve">Subministrament i muntatge de bancada per al muntatge sobre bancada de bombes Inline i monobloc.
Formada per diferents angles (quantitat en funció del model de bomba), prevista per enroscar amb els sòcols roscats o peus de la bomba. Els angles serveixen per fixar la bomba als fonaments amb total seguretat. Material de fixació inclòs.
Avís
Inclou cargols, angles, ancoratge roscat, femelles. 
Dades tècniques
Material : 5.1300, EN-GJL-200 amb revestiment per cataforesi
Grandària de cargols: M16x18
Alçada: 60 mm
Pes: 2.1 kg
</t>
  </si>
  <si>
    <t xml:space="preserve">IH1AB020     </t>
  </si>
  <si>
    <t>Bomba simple alta eficièn. rot sec Stratos GIGA2.0-I 100/1-8/1,1</t>
  </si>
  <si>
    <t xml:space="preserve">Subministrament i muntatge de bomba Inline d'alta eficiència amb motor EC de classe d'eficiència energètica IE5 d'acord amb IEC 60034-30-2, índex d'eficiència mínima hidràulica MEI = 0,7 i adaptació electrònica de potència en tipus de disseny de bomba de rotor sec. La bomba està dissenyada com a bomba centrífuga de baixa pressió duna etapa amb connexió embridada i tancament mecànic. La bomba Stratos GIGA2.0-I està concebuda principalment per impulsar aigua de calefacció (conforme amb VDI 2035), aigua freda i barreges aigua-glicol sense substàncies abrasives en sistemes de calefacció, de climatització i de refrigeració.
Marca Wilo model Stratos GIGA2.0-I 100/1-8/1,1
- Bomba centrífuga de baixa pressió d'una etapa amb eix perllongat en execució monobloc
- Carcassa espiral de construcció Inline (boca d'aspiració i d'impulsió amb brides iguals a una línia)
- Brida PN 16 (segons EN 1092-2)
- Connexions de mesura de la pressió (R 1/8) per a sonda de pressió diferencial integrada 
- Carcassa de la bomba i brida del motor de sèrie amb revestiment per cataforesi
- Tancament mecànic per al bombament d'aigua fins a Tmax. = +140 °C. permès un additiu de glicol d'un 20% a un 40% del volum. mecànic alternatiu en barreges aigua-glicol amb una proporció de glicol &gt; 40 % fins a com a màx. un 50 % de proporció en volum i una temperatura del fluid &gt; +40 °C fins a com a màx. +120 °C o altres fluids diferents de l'aigua.
Tensions d'alimentació:
- 3~440 V +-10 % 50/60 Hz; 3~400 V +-10 % 50/60 Hz; 3~380 V -5 % +10 % 50/60 Hz
- Variant M-: 1~220 V…240 V (+-10 %), 50/60 Hz
- Compliment de la compatibilitat electromagnètica sense mesures addicionals
- Emissió d'interferències per a l'entorn residencial segons EN 61800-3:2018
- Resistència a interferències per a l'entorn industrial segons EN 61800-3:2018
Haurà d'incloure la possibilitat de la gestió manual mitjançant potenciòmetre en quadre de control. 
Indicació a la pantalla inicial de la visualització gràfica:
- Mode de regulació configurat actualment
- Valor de consigna actual
- Cabal actual (només amb sonda de pressió diferencial connectada)
- Temperatura actual del fluid (només amb el sensor de temperatura connectat)
- Consum d'energia actual
- Consum acumulat d'electricitat
Execució:
- 4 entrades analògiques configurables: 0 – 10 V, 2 – 10 V, 0 – 20 mA, 4 – 20 mA i PT1000
convencional (només en dues entrades analògiques); font d'alimentació amb +24 V CC
- 2 entrades digitals configurables (Ext. OFF, Ext. Min, Ext. Max, calefacció/refrigeració,
commutació del control a mode manual (automatització d'edificis desacoblada), bloqueig
(bloqueig del teclat i protecció de configuració remota)
- 2 relés configurables per a indicacions de funcionament i avaria
- Punt de connexió per a mòduls Wilo-CIF amb interfícies per a l'automatització d'edificis
(Accessoris opcionals: mòduls CIF Modbus RTU, BACnet MS/TP, LON, PLR, CAN)
- Wilo Net com a sistema de bus Wilo per a la comunicació entre productes Wilo, p. ex. p. ex., Multi Adaptació del flux; funcionament de doble bomba
- Mode de funcionament d'emergència automàtic en condicions especials (velocitat de la bomba definible), pàg. p. ex. en cas de fallada de la comunicació del bus o dels valors dels sensors
- Pantalla gràfica giratòria en color (4,3 polzades) amb funcionament per nivells de control manual mitjançant un botó
- Interfície Bluetooth a través del mòdul Wilo-Smart Connect BT
- Lectura i ajust de dades de funcionament, p. ex. p. ex. creació d'un protocol d'inicia través de la interfície Bluetooth amb l'aplicació Wilo-Assistant
- Gestió integrada de doble bomba (les bombes dobles ja estan cablejades) quan s'utilitzen 2 bombes tan senzill com una unitat de bomba doble, connexió via Wilo Net
- Detecció de trencament de cable en senyal analògic (en combinació amb 2 – 10 V o 4 – 20 mA)
- Marca de temps per a errors/avisos i dades històriques de funcionament
- Registre permanent de les dades operatives
- Forats de drenatge de condensats estàndard a la carcassa del motor (tancats en el moment de el lliurament)
- Vàlvula de purga a la llanterna
Dades de funcionament
Fluid: Aigua 100%
Temperatura del fluid: 20.00 °C
Cabal: 18.00 l/s
Alçada d'impulsió: 4.00 m
Temperatura mínima del fluid: -20 °C
Temperatura màxima del fluid: 140 °C
Temperatura ambient mínima: 0 °C
Temperatura ambient màxima: 50 °C
Pressió màxima de treball: 16 bar
Indicació per al dimensionament:
Índex deficiència mínima (MEI): = 0.7
Accionament
Alimentació elèctrica: 3~400V/50 Hz
Classe d'eficiència energètica del motor: IE5
Consum de potència: 1300 W
Potència nominal del motor: 1.1 kW
Intensitat nominal: 2.1 A
Velocitat màxima: 1650 1/min
Emissió d'interferències: EN 61800-3
Resistència a interferències: EN 61800-3
Classe d'aïllament: F
Tipus de protecció del motor: IP55
Protecció de motor: Sensor PTC integrat
Materials
Carcassa de la bomba: 5.1301/EN-GJL-250
Rodet: PPS-GF40
Eix: 1.4057
Junta de l'eix: AQ1EGG
Llanterna: 5.1301, EN-GJL-250 amb revestiment per cataforesi
Dimensions d'instal·lació
Connexió de canonada del costat d'aspiració: DN 100, PN 16
Connexió de canonada del costat d'impulsió: DN 100, PN 16
Longitud entre rosques: 450 mm
Inclou mitjans d'elevació per la seva instal·lació. 
</t>
  </si>
  <si>
    <t xml:space="preserve">IH1AB021     </t>
  </si>
  <si>
    <t>Mòdul de comunicació CIF-Module BACnet MS/TP x Stratos GIGA2.0-I</t>
  </si>
  <si>
    <t xml:space="preserve">Subministrament i muntatge de mòdul interfície com a mòdul inserible d'instal·lació posterior destinat a l'ampliació de les interfícies de comunicació de la bomba segons diferents estàndards i protocols depenent de la designació.
Funcions generals
Interfície digital en sèrie per a connexió a automatització d'edificis per a la transferència de punts de dades com:
- Ordres de control per a la bomba
- Missatges de la bomba
- Valors de procés
Equip
Interfície RS485 amb protocol BACnet MS/TP
Subministrament
- Mòdul CIF
- 2 premsaestopes M16x1,5 (aptes només per a Stratos MAXO)
- Instruccions d'instal·lació i funcionament
Dades tècniques
Tipus de línia: Bus cable, twisted in pairs, shielded, 1 x 2 x 0.5 mm² / 120 O characteristic impedance (line type B in accordance with TIA 485-A)
Longitud de cable: 1000 m
Cable de derivació: not permitted
Secció de borns: 1.5 mm²
Interfície: RS485 (TIA-485A), òpticament aïllat
Velocitat: 9600,19200, 38400, 76800 kBit/s
Format: fixed
Protocol: BACnet MS/TP Versió 1 Revision 4
Perfil: BACnet Smart Sensor, Smart Acuator (BSS, BSA)
Pes: 0.055 kg
Marca: Wilo
Ref.: 2190367
</t>
  </si>
  <si>
    <t xml:space="preserve">IH1AB022     </t>
  </si>
  <si>
    <t>Bancada F3-14 KIT per fixació Bomba Stratos GIGA2.0-I</t>
  </si>
  <si>
    <t xml:space="preserve">Subministrament i muntatge de bancada per al muntatge sobre bancada de bombes Inline i monobloc. Composta per diversos angles (quantitat en funció del model de bomba), prevista per enroscar amb els sòcols roscats o peus de la bomba. Els angles serveixen per fixar la bomba als fonaments amb total seguretat. Material de fixació inclòs.
Inclou: cargols, angles, ancoratge roscat, femelles
Dades tècniques
Material : 5.1300, EN-GJL-200 amb revestiment per cataforesi
Alçada: 60 mm
Pes: 2.1 kg
Marca: Wilo
Ref.: 204096
</t>
  </si>
  <si>
    <t xml:space="preserve">IH1AB030     </t>
  </si>
  <si>
    <t>Bomba simple estàndard de rotor sec Atmos GIGA-I 250/365-75/4</t>
  </si>
  <si>
    <t xml:space="preserve">Subministrament i muntatge de bomba centrífuga de rotor sec d'una etapa en construcció Inline per al muntatge a la canonada o el muntatge sobre bancada. Construcció monobloc silenciosa i sense vibracions amb llanterna i motor embridat estàndard unit de forma rígida (motor normalitzat). Amb tancament mecànic de manxa d'inundació forçada i independent del sentit de gir (a partir de 37 kW/4 pols, opcionalment amb un tancament mecànic de cartutx en sistema d'extracció del darrere per substituir tancament mecànic sense desmuntar el motor) i rodet reductor de la cavitació. Brida amb connexions de mesura de la pressió R 1/8.
Tots els components de fosa grisa compten amb revestiment per cataforesi.
La caixa de borns del motor estarà fabricade en metall.
Marca Wilo model Atmos GIGA-I 250/365-75/4.
Tancament mecànic per al bombament d'aigua fins a Tmax. = +140 °C. Fins a T = +40 °C està permès un additiu de glicol d'un 20% a un 40% de proporció en volum. S'ha de preveure
un tancament mecànic alternatiu en barreges aigua-glicol amb una proporció de glicol de &gt; 40 % fins a com a màxim un 50% de proporció en volum i una temperatura del fluid de &gt; +40 °C
fins a com a màxim +120 °C o altres fluids diferents de l'aigua. En cas d'utilitzar-se barreges aguaglicol, es recomana de forma general fer servir una variant S1 amb el tancament mecànic
corresponent.
Dades de funcionament
Fluid: Aigua 100%
Temperatura del fluid: 6.00 °C
Cabal: 250.00 l/s
Alçada d'impulsió: 30.00 m
Temperatura mínima del fluid: -20 °C
Temperatura màxima del fluid: 140 °C
Temperatura ambient mínima: 0 °C
Temperatura ambient màxima: 40 °C
Pressió màxima de treball: 16 bar
Indicació per al dimensionament:
Índex deficiència mínima (MEI): = 0.4
Dades del motor
Classe d'eficiència energètica del motor: IE4
Alimentació elèctrica: 3~400V/50 Hz
Tolerància de tensió: +-10%
Potència nominal: 75 kW
Velocitat nominal: 1450 1/min
Intensitat nominal: 139 A
Factor de potència: 0.81
Rendiment del motor 50%: 96.0%
Rendiment del motor 75%: 96.3%
Rendiment del motor 100%: 96.3%
Classe d'aïllament: F
Tipus de protecció: IP55
Protecció de motor: Sensor PTC integrat
Materials
Carcassa de la bomba: 5.1301, EN-GJL-250 amb revestiment per cataforesi
Rodet: EN-GJL-200
Eix: 1.4122
Junta de l'eix: AQ1EGG
Llanterna: 5.1301, EN-GJL-250 amb revestiment per cataforesi
Dimensions d'instal·lació
Connexió de canonada del costat d'aspiració: DN 250, PN 16
Connexió de canonada del costat d'impulsió: DN 250, PN 16
Inclou mitjans d'elevació per la seva instal·lació. 
</t>
  </si>
  <si>
    <t xml:space="preserve">IH1AB032     </t>
  </si>
  <si>
    <t>Bancada F3-14 SET per fixació per Bomba Stratos GIGA-I</t>
  </si>
  <si>
    <t xml:space="preserve">Subministrament i muntatge de bancada per al muntatge sobre bancada de bombes Inline i monobloc. Composta per diversos angles (quantitat en funció del model de bomba), prevista per enroscar amb els sòcols roscats o peus de la bomba. Els angles serveixen per fixar la bomba als fonaments amb total seguretat. Material de fixació inclòs.
Inclou: cargols, angles, ancoratge roscat, femelles
Dades tècniques
Material : 5.1300, EN-GJL-200 amb revestiment per cataforesi
Alçada: 60 mm
Pes: 2.1 kg
Marca: Wilo
Ref.: 2040968
</t>
  </si>
  <si>
    <t xml:space="preserve">IH1AB034     </t>
  </si>
  <si>
    <t>Mòdul VLT®  BAcnet / IP MCA125</t>
  </si>
  <si>
    <t xml:space="preserve">Subministrament i muntatge de mòdul de comunicació VLT@ BAcnet / IP MCA125
</t>
  </si>
  <si>
    <t xml:space="preserve">IH1AB033     </t>
  </si>
  <si>
    <t>Variador freqüència DANFOSS VLT® AQUA Drive FC 202</t>
  </si>
  <si>
    <t xml:space="preserve">Subministrament i muntatge de variador de freqüència per a bomba d'impulsió de circuit de climatització trifàsica, amb una potència de 75 kW, incloent passarel·la BacNet IP. 
Dimensions aproximades: (ample x fons x alt) 370 x 333 x 660 mm
Inclou resistències corresponents, connexionat i cablejat auxiliar. 
Marca Danfoss model FC-202P75KT4E20H2XGXXXXSXXXXAKBXCXXXXDX o similar equivalent. 
</t>
  </si>
  <si>
    <t xml:space="preserve">TEJTT061     </t>
  </si>
  <si>
    <t>Sonda pressió diferencial DDG 60 4-20 mA</t>
  </si>
  <si>
    <t xml:space="preserve">Subministrament i muntatge de sonda amb elements de fixació per a la regulació contínua de velocitat dependent de la diferència de pressió. Amb cable de connexió de 5 m per a connexió al quadre.
Tensió assignada U: 24 V
Màx. tensió de funcionament 15-30 V DC.
Tipus de protecció IP55
Rang de mesurament mín. 0 bar
Rang de mesurament màx. 6 bar
Senyal de sortida: 4-20mA
Longitud de cable: 5 m
Secció de cable 3x0,34 mm²
Temperatura mín. del fluid: -20 °C
Temperatura màx. del fluid: 80 °C
Temperatura ambient mín.: 0 °C
Temperatura ambient màx.: 70 °C
Longitud L 225 mm
Ample W 185 mm
Alçada H 155 mm
Pes 0,79 kg
Marca Wilo
Tot perfectament funcionant.
</t>
  </si>
  <si>
    <t xml:space="preserve">IH1PM010     </t>
  </si>
  <si>
    <t>Posada en marxa Bombes i comunicació</t>
  </si>
  <si>
    <t xml:space="preserve">Posada en marxa de totes les bombes i interfaces de comunicació per part del fabricant, incloent:
- Posada en marxa dels sistemes d'acord amb la llista de verificació.
- Parametrització i ajustament de la instal·lació de distribució.
- Comprovació i ajustament de la compressió inicial de dipòsits de pressió (omplert fins a 80 litresincl.)
- Comprovació de funcionament dels sistemes instal·lats.
- Instruccions d'instal·lació i funcionament orientats a la pràctica.
- Protocol de posada en marxa del fabricant. 
</t>
  </si>
  <si>
    <t xml:space="preserve">IH1BE010     </t>
  </si>
  <si>
    <t>Trasllat de bomba existent + tram canonada i accessoris</t>
  </si>
  <si>
    <t xml:space="preserve">Trasllat de bombes incloent tram de canonada, vàlvules de papallona, vàlvula motoritzada, antivibratoris etc a nova ubicació dins l'espais de l'obra, amb un pes aproximat de la bomba de 800 kg. 
Inclou el desmuntatge i muntatge en nova ubicació. 
Preu per conjunt de les tres bombes i accessoris. 
</t>
  </si>
  <si>
    <t>IH.1</t>
  </si>
  <si>
    <t xml:space="preserve">IH.2         </t>
  </si>
  <si>
    <t xml:space="preserve">TF11C018     </t>
  </si>
  <si>
    <t>Tub acer negre s/sold.,D=16´´,soldat,col.superf,UNE-EN 10216</t>
  </si>
  <si>
    <t xml:space="preserve">Subministrament i muntatge de tub d'acer negre sense soldadura de 16", segons la norma DIN 2448 (UNE EN 10216-2), material P235TR1, (diàmetre exterior especificat=406,4 mm, gruix de 12,5 mm i DN=400 mm), per soldat, i col·locat superficialment.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</si>
  <si>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TF11C024     </t>
  </si>
  <si>
    <t>Tub acer negre s/sold.,D=24´´,soldat,col.superf,UNE-EN 10216</t>
  </si>
  <si>
    <t xml:space="preserve">Subministrament i muntatge de tub d'acer negre sense soldadura de 24", segons la norma DIN 2448 (UNE EN 10216-2), material P235TR1, (diàmetre exterior especificat=610,0 mm, gruix de 20 mm i DN=600 mm), per soldat, i col·locat superficialment.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</si>
  <si>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TIH2A010     </t>
  </si>
  <si>
    <t>Ampliació col·lector C1 diàm. 600 s/600 s/400</t>
  </si>
  <si>
    <t xml:space="preserve">Subministrament i muntatge d'ampliació de col·lector amb dos picatges de diàmtres indicats, fabricada amb tub d'acer negre sense soldadura de 24", segons la norma DIN 2448 (UNE EN 10216-2), material P235TR1, (diàmetre exterior especificat=610,0 mm, gruix de 20 mm i DN=600 mm), per soldat, i col·locat superficialment. 
Dimensions orientatives a concretar en obra: 
Longitud de l'ampliació: 3m
Sortida 1: diàm 600
Sortida 2: dàm 400
Tap en un extrem i preparat per soldar en l'altre. 
Inclou brides a les dues sortides.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</si>
  <si>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TIH2A020     </t>
  </si>
  <si>
    <t>Formació de picatge DN250 en canonada DN600 + brides</t>
  </si>
  <si>
    <t xml:space="preserve">Formació de picatge de DN250 en col·lector existent DN600. El material a utilitzar serà segons resta de canonades de projecte, incloent una brida a la nova sortida. 
Inclou feines en alçada, en la posició del col·lector existent. 
Tot perfectament acabat i provat. 
</t>
  </si>
  <si>
    <t xml:space="preserve">TIH2A030     </t>
  </si>
  <si>
    <t>Ampliació col·lctor C2 dàm 600 s/400</t>
  </si>
  <si>
    <t xml:space="preserve">Subministrament i muntatge d'ampliació de col·lector amb un picatge de diàmtres indicats, fabricada amb tub d'acer negre sense soldadura de 24", segons la norma DIN 2448 (UNE EN 10216-2), material P235TR1, (diàmetre exterior especificat=610,0 mm, gruix de 20 mm i DN=600 mm), per soldat, i col·locat superficialment. 
Dimensions orientatives a concretar en obra: 
Longitud de l'ampliació: 1,5 m
Sortida 1: diàm 400
Tap en un extrem i preparat per soldar en l'altre. 
Inclou brides a les sortida de 400.
Inclou pp suportació, abraçadora i/o estructura metàl·lica perfectament pintada amb imprimació antioxidant. 
Inclou muntatge segons esquemes, material pel seu muntatge, elements necessris d'elevació així com qualsevol material auxiliar pel seu muntatge.  
Tot perfectament muntat i connectat.
</t>
  </si>
  <si>
    <t xml:space="preserve">TIH2A070     </t>
  </si>
  <si>
    <t>Formació de conjunt bomba impulsió BR1</t>
  </si>
  <si>
    <t xml:space="preserve">Formació de trams de canonada per la formació del tren de bomba d'imulsió BR1, format amb tub d'acer negre sense soldadura de 10", segons la norma DIN 2448 (UNE EN 10216-2), material P235TR1, (diàmetre exterior especificat=273 mm, gruix de 8,8 mm i DN=250 mm), per soldat, i col·locat superficialment. 
Inclou peces especials, brides i demés accessoris necessaris pel seu muntatge segons detalls de projecte. 
Inclou pp suportació, abraçadora i/o estructura metàl·lica perfectament pintada amb imprimació antioxidant. 
Inclou muntatge segons esquemes, material pel seu muntatge, elements necessris d'elevació així com qualsevol material auxiliar pel seu muntatge.  
S'ha de valorar des del col·lector de retorn, fins a la unió de les dues bombes a la sortida d'aquestes. 
Tot perfectament muntat i connectat.
</t>
  </si>
  <si>
    <t xml:space="preserve">TIH2A080     </t>
  </si>
  <si>
    <t>Formació de conjunt bomba impulsió BR2</t>
  </si>
  <si>
    <t xml:space="preserve">Formació de trams de canonada per la formació del tren de bomba d'imulsió BR2, format amb tub d'acer negre sense soldadura de diàmetre nominal 5´´, segons la norma DIN 2440, sèrie mitjana M, gruix 5mm, i material S195T, per soldar, amb grau de dificultat alt i col·locat superficialment.
Inclou peces especials, brides i demés accessoris necessaris pel seu muntatge segons detalls de projecte. 
Inclou pp suportació, abraçadora i/o estructura metàl·lica perfectament pintada amb imprimació antioxidant. 
Inclou muntatge segons esquemes, material pel seu muntatge, elements necessris d'elevació així com qualsevol material auxiliar pel seu muntatge.  
S'ha de valorar des del col·lector de retorn, fins a la unió de les dues bombes a la sortida d'aquestes. 
Tot perfectament muntat i connectat.
</t>
  </si>
  <si>
    <t>IH.2</t>
  </si>
  <si>
    <t>IH</t>
  </si>
  <si>
    <t xml:space="preserve">IE           </t>
  </si>
  <si>
    <t xml:space="preserve">IEC          </t>
  </si>
  <si>
    <t>IEC</t>
  </si>
  <si>
    <t>IE</t>
  </si>
  <si>
    <t xml:space="preserve">FIIIT        </t>
  </si>
  <si>
    <t>FIIIT</t>
  </si>
  <si>
    <t xml:space="preserve">IC           </t>
  </si>
  <si>
    <t xml:space="preserve">ICP          </t>
  </si>
  <si>
    <t xml:space="preserve">ICPN         </t>
  </si>
  <si>
    <t xml:space="preserve">ICPNM        </t>
  </si>
  <si>
    <t>ICPNM</t>
  </si>
  <si>
    <t xml:space="preserve">ICPNE        </t>
  </si>
  <si>
    <t>ENGINYERIA I INTEGRACIONS</t>
  </si>
  <si>
    <t xml:space="preserve">ICPNE010F2   </t>
  </si>
  <si>
    <t>ICPNE</t>
  </si>
  <si>
    <t>ICPN</t>
  </si>
  <si>
    <t>ICP</t>
  </si>
  <si>
    <t xml:space="preserve">ICS          </t>
  </si>
  <si>
    <t xml:space="preserve">ICSC         </t>
  </si>
  <si>
    <t>ICSC</t>
  </si>
  <si>
    <t xml:space="preserve">ICSE         </t>
  </si>
  <si>
    <t>ENGINERYIA SISTEMA GESTIÓ</t>
  </si>
  <si>
    <t xml:space="preserve">EEV5C500     </t>
  </si>
  <si>
    <t>Enginyeria del sistema de Gestió Tècnica</t>
  </si>
  <si>
    <t>ENGINYERIA DEL SISTEMA DE GESTIÓ TÈCNICA INCLOENT ELS SEGÜENTS CONCEPTES (250507):
* Programació de les unitats de control.
* Posada en marxa dels controladors.
* Creació de la documentació tècnica d'obra inclós esquemes elèctrics de conexionat i fulles tècniques dels equips instal.lats.
* Comprobació d'equips de camp aixi com del seu conexionat elèctric.
* Carrega de programa als controladors i asignació d'adreça a la seva Xarxa/Bus.
* Programació dels llaços de regulació dels controladors.
* Comprovació de senyals i valors per a la seva adaptació als requisits de projecte.
* Creació de l'entorn gràfic de visualització.
* Creació d'un plan de alarmes per a el control automàtic i optimizat del sistema.
* Creació de gràfics dinàmics als sistema SCADA.</t>
  </si>
  <si>
    <t xml:space="preserve">EEV5C607     </t>
  </si>
  <si>
    <t>Conjunta Drivers Integració Sistemes</t>
  </si>
  <si>
    <t>SUBMINISTRAMENT i ENGINYERIA D' INTEGRACIÓ DELS DRIVERS DE COMUNICACIONS AMB ALTRES SISTEMES, INCLOU PROGRAMACIÓ, CONFIGURACIÓ i POSTA EN MARXA. PER AL SEGÜENTS DRIVERS:
* Bombes Secundari
* Equip Manteniment Pressió Circuit
MODELO: PKT/DRV. MARCA: CONTROLLI. INCLOENT PROGRAMACIÓ, ESQUEMES ELÈCTRICS, DOCUMENTACIÓ, ACCESORIS CABLEJAT i MONTATGE.</t>
  </si>
  <si>
    <t xml:space="preserve">EEV5C501     </t>
  </si>
  <si>
    <t>ENGINYERIA DEL SISTEMA DE GESTIÓ TÈCNICA INCLOENT ELS SEGÜENTS CONCEPTES:
* Actualització de l'entorn gràfic de visualització de la producció de fred.
* Creació dels nous TAGs associats a les dues refredadores.
* Creació dels canals de registre de les noves variables.
* Creació d'un plan de alarmes per als nous equips.</t>
  </si>
  <si>
    <t>ICSE</t>
  </si>
  <si>
    <t>ICS</t>
  </si>
  <si>
    <t>IC</t>
  </si>
  <si>
    <t xml:space="preserve">FIIIGR       </t>
  </si>
  <si>
    <t xml:space="preserve">E2R540H0F2   </t>
  </si>
  <si>
    <t xml:space="preserve">E2RA6500F2   </t>
  </si>
  <si>
    <t>FIIIGR</t>
  </si>
  <si>
    <t xml:space="preserve">FIIICQ       </t>
  </si>
  <si>
    <t xml:space="preserve">FIIICQE      </t>
  </si>
  <si>
    <t>FIIICQE</t>
  </si>
  <si>
    <t xml:space="preserve">FIIILAGAS    </t>
  </si>
  <si>
    <t>FIIILAGAS</t>
  </si>
  <si>
    <t xml:space="preserve">FIILEGC      </t>
  </si>
  <si>
    <t>FIILEGC</t>
  </si>
  <si>
    <t xml:space="preserve">FIILEGE      </t>
  </si>
  <si>
    <t>FIILEGE</t>
  </si>
  <si>
    <t xml:space="preserve">FIILEGVID    </t>
  </si>
  <si>
    <t>FIILEGVID</t>
  </si>
  <si>
    <t>FIIICQ</t>
  </si>
  <si>
    <t xml:space="preserve">FIIISS       </t>
  </si>
  <si>
    <t xml:space="preserve">SS02F2       </t>
  </si>
  <si>
    <t>FIIISS</t>
  </si>
  <si>
    <t>FII</t>
  </si>
  <si>
    <t>24018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</si>
</sst>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s>
  <borders count="1">
    <border>
      <left/>
      <right/>
      <top/>
      <bottom/>
      <diagonal/>
    </border>
  </borders>
  <cellStyleXfs count="1">
    <xf numFmtId="0" fontId="0" fillId="0" borderId="0"/>
  </cellStyleXfs>
  <cellXfs count="24">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4" fillId="5"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07137-4A4C-43A3-8945-741977450DB9}">
  <dimension ref="A1:G916"/>
  <sheetViews>
    <sheetView tabSelected="1" workbookViewId="0">
      <pane xSplit="4" ySplit="3" topLeftCell="E4" activePane="bottomRight" state="frozen"/>
      <selection pane="bottomRight"/>
      <selection pane="bottomLeft" activeCell="A4" sqref="A4"/>
      <selection pane="topRight" activeCell="E1" sqref="E1"/>
    </sheetView>
  </sheetViews>
  <sheetFormatPr defaultColWidth="11.42578125" defaultRowHeight="15"/>
  <cols>
    <col min="1" max="1" width="15.5703125" bestFit="1" customWidth="1"/>
    <col min="2" max="2" width="6.5703125" bestFit="1" customWidth="1"/>
    <col min="3" max="3" width="3.7109375" bestFit="1" customWidth="1"/>
    <col min="4" max="4" width="32.85546875" customWidth="1"/>
    <col min="5" max="5" width="7.85546875" bestFit="1" customWidth="1"/>
    <col min="6" max="7" width="8.7109375" bestFit="1" customWidth="1"/>
  </cols>
  <sheetData>
    <row r="1" spans="1:7">
      <c r="A1" s="1" t="s">
        <v>0</v>
      </c>
      <c r="B1" s="2"/>
      <c r="C1" s="2"/>
      <c r="D1" s="2"/>
      <c r="E1" s="2"/>
      <c r="F1" s="2"/>
      <c r="G1" s="2"/>
    </row>
    <row r="2" spans="1:7" ht="18.75">
      <c r="A2" s="3" t="s">
        <v>1</v>
      </c>
      <c r="B2" s="4"/>
      <c r="C2" s="4"/>
      <c r="D2" s="4"/>
      <c r="E2" s="4"/>
      <c r="F2" s="4"/>
      <c r="G2" s="4"/>
    </row>
    <row r="3" spans="1:7">
      <c r="A3" s="5" t="s">
        <v>2</v>
      </c>
      <c r="B3" s="5" t="s">
        <v>3</v>
      </c>
      <c r="C3" s="5" t="s">
        <v>4</v>
      </c>
      <c r="D3" s="18" t="s">
        <v>5</v>
      </c>
      <c r="E3" s="6" t="s">
        <v>6</v>
      </c>
      <c r="F3" s="6" t="s">
        <v>7</v>
      </c>
      <c r="G3" s="6" t="s">
        <v>8</v>
      </c>
    </row>
    <row r="4" spans="1:7">
      <c r="A4" s="7" t="s">
        <v>9</v>
      </c>
      <c r="B4" s="7" t="s">
        <v>10</v>
      </c>
      <c r="C4" s="7" t="s">
        <v>11</v>
      </c>
      <c r="D4" s="19" t="s">
        <v>12</v>
      </c>
      <c r="E4" s="8">
        <f>E8</f>
        <v>0</v>
      </c>
      <c r="F4" s="9">
        <f>F8</f>
        <v>0</v>
      </c>
      <c r="G4" s="9">
        <f>G8</f>
        <v>0</v>
      </c>
    </row>
    <row r="5" spans="1:7">
      <c r="A5" s="10"/>
      <c r="B5" s="10"/>
      <c r="C5" s="10"/>
      <c r="D5" s="14"/>
      <c r="E5" s="10"/>
      <c r="F5" s="10"/>
      <c r="G5" s="10"/>
    </row>
    <row r="6" spans="1:7">
      <c r="A6" s="11" t="s">
        <v>13</v>
      </c>
      <c r="B6" s="11" t="s">
        <v>14</v>
      </c>
      <c r="C6" s="11" t="s">
        <v>15</v>
      </c>
      <c r="D6" s="20" t="s">
        <v>12</v>
      </c>
      <c r="E6" s="12">
        <v>1</v>
      </c>
      <c r="F6" s="12">
        <v>0</v>
      </c>
      <c r="G6" s="13">
        <f>ROUND(E6*F6,2)</f>
        <v>0</v>
      </c>
    </row>
    <row r="7" spans="1:7" ht="409.5">
      <c r="A7" s="10"/>
      <c r="B7" s="10"/>
      <c r="C7" s="10"/>
      <c r="D7" s="14" t="s">
        <v>16</v>
      </c>
      <c r="E7" s="10"/>
      <c r="F7" s="10"/>
      <c r="G7" s="10"/>
    </row>
    <row r="8" spans="1:7">
      <c r="A8" s="10"/>
      <c r="B8" s="10"/>
      <c r="C8" s="10"/>
      <c r="D8" s="21" t="s">
        <v>17</v>
      </c>
      <c r="E8" s="15">
        <v>0</v>
      </c>
      <c r="F8" s="9">
        <f>G6</f>
        <v>0</v>
      </c>
      <c r="G8" s="9">
        <f>ROUND(F8*E8,2)</f>
        <v>0</v>
      </c>
    </row>
    <row r="9" spans="1:7" ht="0.95" customHeight="1">
      <c r="A9" s="16"/>
      <c r="B9" s="16"/>
      <c r="C9" s="16"/>
      <c r="D9" s="22"/>
      <c r="E9" s="16"/>
      <c r="F9" s="16"/>
      <c r="G9" s="16"/>
    </row>
    <row r="10" spans="1:7">
      <c r="A10" s="7" t="s">
        <v>18</v>
      </c>
      <c r="B10" s="7" t="s">
        <v>10</v>
      </c>
      <c r="C10" s="7" t="s">
        <v>11</v>
      </c>
      <c r="D10" s="19" t="s">
        <v>19</v>
      </c>
      <c r="E10" s="8">
        <f>E553</f>
        <v>1</v>
      </c>
      <c r="F10" s="9">
        <f>F553</f>
        <v>407905.24000000005</v>
      </c>
      <c r="G10" s="9">
        <f>G553</f>
        <v>407905.24</v>
      </c>
    </row>
    <row r="11" spans="1:7" ht="33.75">
      <c r="A11" s="10"/>
      <c r="B11" s="10"/>
      <c r="C11" s="10"/>
      <c r="D11" s="14" t="s">
        <v>20</v>
      </c>
      <c r="E11" s="10"/>
      <c r="F11" s="10"/>
      <c r="G11" s="10"/>
    </row>
    <row r="12" spans="1:7">
      <c r="A12" s="17" t="s">
        <v>21</v>
      </c>
      <c r="B12" s="17" t="s">
        <v>10</v>
      </c>
      <c r="C12" s="17" t="s">
        <v>11</v>
      </c>
      <c r="D12" s="23" t="s">
        <v>22</v>
      </c>
      <c r="E12" s="9">
        <f>E41</f>
        <v>1</v>
      </c>
      <c r="F12" s="9">
        <f>F41</f>
        <v>18866.09</v>
      </c>
      <c r="G12" s="9">
        <f>G41</f>
        <v>18866.09</v>
      </c>
    </row>
    <row r="13" spans="1:7" ht="33.75">
      <c r="A13" s="10"/>
      <c r="B13" s="10"/>
      <c r="C13" s="10"/>
      <c r="D13" s="14" t="s">
        <v>20</v>
      </c>
      <c r="E13" s="10"/>
      <c r="F13" s="10"/>
      <c r="G13" s="10"/>
    </row>
    <row r="14" spans="1:7">
      <c r="A14" s="17" t="s">
        <v>23</v>
      </c>
      <c r="B14" s="17" t="s">
        <v>10</v>
      </c>
      <c r="C14" s="17" t="s">
        <v>15</v>
      </c>
      <c r="D14" s="23" t="s">
        <v>24</v>
      </c>
      <c r="E14" s="9">
        <f>E32</f>
        <v>1</v>
      </c>
      <c r="F14" s="9">
        <f>F32</f>
        <v>7484.34</v>
      </c>
      <c r="G14" s="9">
        <f>G32</f>
        <v>7484.34</v>
      </c>
    </row>
    <row r="15" spans="1:7">
      <c r="A15" s="11" t="s">
        <v>25</v>
      </c>
      <c r="B15" s="11" t="s">
        <v>14</v>
      </c>
      <c r="C15" s="11" t="s">
        <v>26</v>
      </c>
      <c r="D15" s="20" t="s">
        <v>27</v>
      </c>
      <c r="E15" s="12">
        <v>44.85</v>
      </c>
      <c r="F15" s="12">
        <v>92.57</v>
      </c>
      <c r="G15" s="13">
        <f>ROUND(E15*F15,2)</f>
        <v>4151.76</v>
      </c>
    </row>
    <row r="16" spans="1:7" ht="225">
      <c r="A16" s="10"/>
      <c r="B16" s="10"/>
      <c r="C16" s="10"/>
      <c r="D16" s="14" t="s">
        <v>28</v>
      </c>
      <c r="E16" s="10"/>
      <c r="F16" s="10"/>
      <c r="G16" s="10"/>
    </row>
    <row r="17" spans="1:7">
      <c r="A17" s="11" t="s">
        <v>29</v>
      </c>
      <c r="B17" s="11" t="s">
        <v>14</v>
      </c>
      <c r="C17" s="11" t="s">
        <v>26</v>
      </c>
      <c r="D17" s="20" t="s">
        <v>30</v>
      </c>
      <c r="E17" s="12">
        <v>1</v>
      </c>
      <c r="F17" s="12">
        <v>463.4</v>
      </c>
      <c r="G17" s="13">
        <f>ROUND(E17*F17,2)</f>
        <v>463.4</v>
      </c>
    </row>
    <row r="18" spans="1:7" ht="90">
      <c r="A18" s="10"/>
      <c r="B18" s="10"/>
      <c r="C18" s="10"/>
      <c r="D18" s="14" t="s">
        <v>31</v>
      </c>
      <c r="E18" s="10"/>
      <c r="F18" s="10"/>
      <c r="G18" s="10"/>
    </row>
    <row r="19" spans="1:7">
      <c r="A19" s="11" t="s">
        <v>32</v>
      </c>
      <c r="B19" s="11" t="s">
        <v>14</v>
      </c>
      <c r="C19" s="11" t="s">
        <v>26</v>
      </c>
      <c r="D19" s="20" t="s">
        <v>33</v>
      </c>
      <c r="E19" s="12">
        <v>31.88</v>
      </c>
      <c r="F19" s="12">
        <v>15.42</v>
      </c>
      <c r="G19" s="13">
        <f>ROUND(E19*F19,2)</f>
        <v>491.59</v>
      </c>
    </row>
    <row r="20" spans="1:7">
      <c r="A20" s="11" t="s">
        <v>34</v>
      </c>
      <c r="B20" s="11" t="s">
        <v>14</v>
      </c>
      <c r="C20" s="11" t="s">
        <v>35</v>
      </c>
      <c r="D20" s="20" t="s">
        <v>36</v>
      </c>
      <c r="E20" s="12">
        <v>1</v>
      </c>
      <c r="F20" s="12">
        <v>361.28</v>
      </c>
      <c r="G20" s="13">
        <f>ROUND(E20*F20,2)</f>
        <v>361.28</v>
      </c>
    </row>
    <row r="21" spans="1:7" ht="56.25">
      <c r="A21" s="10"/>
      <c r="B21" s="10"/>
      <c r="C21" s="10"/>
      <c r="D21" s="14" t="s">
        <v>37</v>
      </c>
      <c r="E21" s="10"/>
      <c r="F21" s="10"/>
      <c r="G21" s="10"/>
    </row>
    <row r="22" spans="1:7" ht="22.5">
      <c r="A22" s="11" t="s">
        <v>38</v>
      </c>
      <c r="B22" s="11" t="s">
        <v>14</v>
      </c>
      <c r="C22" s="11" t="s">
        <v>35</v>
      </c>
      <c r="D22" s="20" t="s">
        <v>39</v>
      </c>
      <c r="E22" s="12">
        <v>1</v>
      </c>
      <c r="F22" s="12">
        <v>317.3</v>
      </c>
      <c r="G22" s="13">
        <f>ROUND(E22*F22,2)</f>
        <v>317.3</v>
      </c>
    </row>
    <row r="23" spans="1:7" ht="33.75">
      <c r="A23" s="10"/>
      <c r="B23" s="10"/>
      <c r="C23" s="10"/>
      <c r="D23" s="14" t="s">
        <v>40</v>
      </c>
      <c r="E23" s="10"/>
      <c r="F23" s="10"/>
      <c r="G23" s="10"/>
    </row>
    <row r="24" spans="1:7">
      <c r="A24" s="11" t="s">
        <v>41</v>
      </c>
      <c r="B24" s="11" t="s">
        <v>14</v>
      </c>
      <c r="C24" s="11" t="s">
        <v>35</v>
      </c>
      <c r="D24" s="20" t="s">
        <v>42</v>
      </c>
      <c r="E24" s="12">
        <v>1</v>
      </c>
      <c r="F24" s="12">
        <v>880.96</v>
      </c>
      <c r="G24" s="13">
        <f>ROUND(E24*F24,2)</f>
        <v>880.96</v>
      </c>
    </row>
    <row r="25" spans="1:7" ht="146.25">
      <c r="A25" s="10"/>
      <c r="B25" s="10"/>
      <c r="C25" s="10"/>
      <c r="D25" s="14" t="s">
        <v>43</v>
      </c>
      <c r="E25" s="10"/>
      <c r="F25" s="10"/>
      <c r="G25" s="10"/>
    </row>
    <row r="26" spans="1:7">
      <c r="A26" s="11" t="s">
        <v>44</v>
      </c>
      <c r="B26" s="11" t="s">
        <v>14</v>
      </c>
      <c r="C26" s="11" t="s">
        <v>35</v>
      </c>
      <c r="D26" s="20" t="s">
        <v>45</v>
      </c>
      <c r="E26" s="12">
        <v>2</v>
      </c>
      <c r="F26" s="12">
        <v>225.8</v>
      </c>
      <c r="G26" s="13">
        <f>ROUND(E26*F26,2)</f>
        <v>451.6</v>
      </c>
    </row>
    <row r="27" spans="1:7" ht="33.75">
      <c r="A27" s="10"/>
      <c r="B27" s="10"/>
      <c r="C27" s="10"/>
      <c r="D27" s="14" t="s">
        <v>46</v>
      </c>
      <c r="E27" s="10"/>
      <c r="F27" s="10"/>
      <c r="G27" s="10"/>
    </row>
    <row r="28" spans="1:7">
      <c r="A28" s="11" t="s">
        <v>47</v>
      </c>
      <c r="B28" s="11" t="s">
        <v>14</v>
      </c>
      <c r="C28" s="11" t="s">
        <v>35</v>
      </c>
      <c r="D28" s="20" t="s">
        <v>48</v>
      </c>
      <c r="E28" s="12">
        <v>1</v>
      </c>
      <c r="F28" s="12">
        <v>135.47999999999999</v>
      </c>
      <c r="G28" s="13">
        <f>ROUND(E28*F28,2)</f>
        <v>135.47999999999999</v>
      </c>
    </row>
    <row r="29" spans="1:7" ht="33.75">
      <c r="A29" s="10"/>
      <c r="B29" s="10"/>
      <c r="C29" s="10"/>
      <c r="D29" s="14" t="s">
        <v>49</v>
      </c>
      <c r="E29" s="10"/>
      <c r="F29" s="10"/>
      <c r="G29" s="10"/>
    </row>
    <row r="30" spans="1:7">
      <c r="A30" s="11" t="s">
        <v>50</v>
      </c>
      <c r="B30" s="11" t="s">
        <v>14</v>
      </c>
      <c r="C30" s="11" t="s">
        <v>35</v>
      </c>
      <c r="D30" s="20" t="s">
        <v>51</v>
      </c>
      <c r="E30" s="12">
        <v>1</v>
      </c>
      <c r="F30" s="12">
        <v>722.56</v>
      </c>
      <c r="G30" s="13">
        <f>ROUND(E30*F30,2)</f>
        <v>722.56</v>
      </c>
    </row>
    <row r="31" spans="1:7" ht="123.75">
      <c r="A31" s="10"/>
      <c r="B31" s="10"/>
      <c r="C31" s="10"/>
      <c r="D31" s="14" t="s">
        <v>52</v>
      </c>
      <c r="E31" s="10"/>
      <c r="F31" s="10"/>
      <c r="G31" s="10"/>
    </row>
    <row r="32" spans="1:7">
      <c r="A32" s="10"/>
      <c r="B32" s="10"/>
      <c r="C32" s="10"/>
      <c r="D32" s="21" t="s">
        <v>53</v>
      </c>
      <c r="E32" s="12">
        <v>1</v>
      </c>
      <c r="F32" s="9">
        <f>G15+G17+G20+G22+G24+G26+G28+G30</f>
        <v>7484.34</v>
      </c>
      <c r="G32" s="9">
        <f>ROUND(F32*E32,2)</f>
        <v>7484.34</v>
      </c>
    </row>
    <row r="33" spans="1:7" ht="0.95" customHeight="1">
      <c r="A33" s="16"/>
      <c r="B33" s="16"/>
      <c r="C33" s="16"/>
      <c r="D33" s="22"/>
      <c r="E33" s="16"/>
      <c r="F33" s="16"/>
      <c r="G33" s="16"/>
    </row>
    <row r="34" spans="1:7">
      <c r="A34" s="17" t="s">
        <v>54</v>
      </c>
      <c r="B34" s="17" t="s">
        <v>10</v>
      </c>
      <c r="C34" s="17" t="s">
        <v>15</v>
      </c>
      <c r="D34" s="23" t="s">
        <v>55</v>
      </c>
      <c r="E34" s="9">
        <f>E39</f>
        <v>1</v>
      </c>
      <c r="F34" s="9">
        <f>F39</f>
        <v>11381.75</v>
      </c>
      <c r="G34" s="9">
        <f>G39</f>
        <v>11381.75</v>
      </c>
    </row>
    <row r="35" spans="1:7" ht="22.5">
      <c r="A35" s="11" t="s">
        <v>56</v>
      </c>
      <c r="B35" s="11" t="s">
        <v>14</v>
      </c>
      <c r="C35" s="11" t="s">
        <v>35</v>
      </c>
      <c r="D35" s="20" t="s">
        <v>57</v>
      </c>
      <c r="E35" s="12">
        <v>1</v>
      </c>
      <c r="F35" s="12">
        <v>8590</v>
      </c>
      <c r="G35" s="13">
        <f>ROUND(E35*F35,2)</f>
        <v>8590</v>
      </c>
    </row>
    <row r="36" spans="1:7" ht="409.5">
      <c r="A36" s="10"/>
      <c r="B36" s="10"/>
      <c r="C36" s="10"/>
      <c r="D36" s="14" t="s">
        <v>58</v>
      </c>
      <c r="E36" s="10"/>
      <c r="F36" s="10"/>
      <c r="G36" s="10"/>
    </row>
    <row r="37" spans="1:7">
      <c r="A37" s="11" t="s">
        <v>59</v>
      </c>
      <c r="B37" s="11" t="s">
        <v>14</v>
      </c>
      <c r="C37" s="11" t="s">
        <v>35</v>
      </c>
      <c r="D37" s="20" t="s">
        <v>60</v>
      </c>
      <c r="E37" s="12">
        <v>1</v>
      </c>
      <c r="F37" s="12">
        <v>2791.75</v>
      </c>
      <c r="G37" s="13">
        <f>ROUND(E37*F37,2)</f>
        <v>2791.75</v>
      </c>
    </row>
    <row r="38" spans="1:7" ht="258.75">
      <c r="A38" s="10"/>
      <c r="B38" s="10"/>
      <c r="C38" s="10"/>
      <c r="D38" s="14" t="s">
        <v>61</v>
      </c>
      <c r="E38" s="10"/>
      <c r="F38" s="10"/>
      <c r="G38" s="10"/>
    </row>
    <row r="39" spans="1:7">
      <c r="A39" s="10"/>
      <c r="B39" s="10"/>
      <c r="C39" s="10"/>
      <c r="D39" s="21" t="s">
        <v>62</v>
      </c>
      <c r="E39" s="12">
        <v>1</v>
      </c>
      <c r="F39" s="9">
        <f>G35+G37</f>
        <v>11381.75</v>
      </c>
      <c r="G39" s="9">
        <f>ROUND(F39*E39,2)</f>
        <v>11381.75</v>
      </c>
    </row>
    <row r="40" spans="1:7" ht="0.95" customHeight="1">
      <c r="A40" s="16"/>
      <c r="B40" s="16"/>
      <c r="C40" s="16"/>
      <c r="D40" s="22"/>
      <c r="E40" s="16"/>
      <c r="F40" s="16"/>
      <c r="G40" s="16"/>
    </row>
    <row r="41" spans="1:7">
      <c r="A41" s="10"/>
      <c r="B41" s="10"/>
      <c r="C41" s="10"/>
      <c r="D41" s="21" t="s">
        <v>63</v>
      </c>
      <c r="E41" s="12">
        <v>1</v>
      </c>
      <c r="F41" s="9">
        <f>G32+G39</f>
        <v>18866.09</v>
      </c>
      <c r="G41" s="9">
        <f>ROUND(F41*E41,2)</f>
        <v>18866.09</v>
      </c>
    </row>
    <row r="42" spans="1:7" ht="0.95" customHeight="1">
      <c r="A42" s="16"/>
      <c r="B42" s="16"/>
      <c r="C42" s="16"/>
      <c r="D42" s="22"/>
      <c r="E42" s="16"/>
      <c r="F42" s="16"/>
      <c r="G42" s="16"/>
    </row>
    <row r="43" spans="1:7">
      <c r="A43" s="17" t="s">
        <v>64</v>
      </c>
      <c r="B43" s="17" t="s">
        <v>10</v>
      </c>
      <c r="C43" s="17" t="s">
        <v>11</v>
      </c>
      <c r="D43" s="23" t="s">
        <v>24</v>
      </c>
      <c r="E43" s="9">
        <f>E140</f>
        <v>1</v>
      </c>
      <c r="F43" s="9">
        <f>F140</f>
        <v>50521.670000000013</v>
      </c>
      <c r="G43" s="9">
        <f>G140</f>
        <v>50521.67</v>
      </c>
    </row>
    <row r="44" spans="1:7">
      <c r="A44" s="17" t="s">
        <v>65</v>
      </c>
      <c r="B44" s="17" t="s">
        <v>10</v>
      </c>
      <c r="C44" s="17" t="s">
        <v>11</v>
      </c>
      <c r="D44" s="23" t="s">
        <v>66</v>
      </c>
      <c r="E44" s="9">
        <f>E85</f>
        <v>1</v>
      </c>
      <c r="F44" s="9">
        <f>F85</f>
        <v>24754.58</v>
      </c>
      <c r="G44" s="9">
        <f>G85</f>
        <v>24754.58</v>
      </c>
    </row>
    <row r="45" spans="1:7">
      <c r="A45" s="17" t="s">
        <v>67</v>
      </c>
      <c r="B45" s="17" t="s">
        <v>10</v>
      </c>
      <c r="C45" s="17" t="s">
        <v>11</v>
      </c>
      <c r="D45" s="23" t="s">
        <v>68</v>
      </c>
      <c r="E45" s="9">
        <f>E57</f>
        <v>1</v>
      </c>
      <c r="F45" s="9">
        <f>F57</f>
        <v>6197.01</v>
      </c>
      <c r="G45" s="9">
        <f>G57</f>
        <v>6197.01</v>
      </c>
    </row>
    <row r="46" spans="1:7" ht="56.25">
      <c r="A46" s="10"/>
      <c r="B46" s="10"/>
      <c r="C46" s="10"/>
      <c r="D46" s="14" t="s">
        <v>69</v>
      </c>
      <c r="E46" s="10"/>
      <c r="F46" s="10"/>
      <c r="G46" s="10"/>
    </row>
    <row r="47" spans="1:7">
      <c r="A47" s="11" t="s">
        <v>70</v>
      </c>
      <c r="B47" s="11" t="s">
        <v>14</v>
      </c>
      <c r="C47" s="11" t="s">
        <v>26</v>
      </c>
      <c r="D47" s="20" t="s">
        <v>71</v>
      </c>
      <c r="E47" s="12">
        <v>52.8</v>
      </c>
      <c r="F47" s="12">
        <v>65.72</v>
      </c>
      <c r="G47" s="13">
        <f>ROUND(E47*F47,2)</f>
        <v>3470.02</v>
      </c>
    </row>
    <row r="48" spans="1:7" ht="247.5">
      <c r="A48" s="10"/>
      <c r="B48" s="10"/>
      <c r="C48" s="10"/>
      <c r="D48" s="14" t="s">
        <v>72</v>
      </c>
      <c r="E48" s="10"/>
      <c r="F48" s="10"/>
      <c r="G48" s="10"/>
    </row>
    <row r="49" spans="1:7">
      <c r="A49" s="11" t="s">
        <v>73</v>
      </c>
      <c r="B49" s="11" t="s">
        <v>14</v>
      </c>
      <c r="C49" s="11" t="s">
        <v>15</v>
      </c>
      <c r="D49" s="20" t="s">
        <v>74</v>
      </c>
      <c r="E49" s="12">
        <v>1</v>
      </c>
      <c r="F49" s="12">
        <v>462.16</v>
      </c>
      <c r="G49" s="13">
        <f>ROUND(E49*F49,2)</f>
        <v>462.16</v>
      </c>
    </row>
    <row r="50" spans="1:7" ht="112.5">
      <c r="A50" s="10"/>
      <c r="B50" s="10"/>
      <c r="C50" s="10"/>
      <c r="D50" s="14" t="s">
        <v>75</v>
      </c>
      <c r="E50" s="10"/>
      <c r="F50" s="10"/>
      <c r="G50" s="10"/>
    </row>
    <row r="51" spans="1:7">
      <c r="A51" s="11" t="s">
        <v>76</v>
      </c>
      <c r="B51" s="11" t="s">
        <v>14</v>
      </c>
      <c r="C51" s="11" t="s">
        <v>15</v>
      </c>
      <c r="D51" s="20" t="s">
        <v>77</v>
      </c>
      <c r="E51" s="12">
        <v>1</v>
      </c>
      <c r="F51" s="12">
        <v>162.16</v>
      </c>
      <c r="G51" s="13">
        <f>ROUND(E51*F51,2)</f>
        <v>162.16</v>
      </c>
    </row>
    <row r="52" spans="1:7" ht="123.75">
      <c r="A52" s="10"/>
      <c r="B52" s="10"/>
      <c r="C52" s="10"/>
      <c r="D52" s="14" t="s">
        <v>78</v>
      </c>
      <c r="E52" s="10"/>
      <c r="F52" s="10"/>
      <c r="G52" s="10"/>
    </row>
    <row r="53" spans="1:7">
      <c r="A53" s="11" t="s">
        <v>79</v>
      </c>
      <c r="B53" s="11" t="s">
        <v>14</v>
      </c>
      <c r="C53" s="11" t="s">
        <v>35</v>
      </c>
      <c r="D53" s="20" t="s">
        <v>80</v>
      </c>
      <c r="E53" s="12">
        <v>0.01</v>
      </c>
      <c r="F53" s="12">
        <v>326.83999999999997</v>
      </c>
      <c r="G53" s="13">
        <f>ROUND(E53*F53,2)</f>
        <v>3.27</v>
      </c>
    </row>
    <row r="54" spans="1:7" ht="123.75">
      <c r="A54" s="10"/>
      <c r="B54" s="10"/>
      <c r="C54" s="10"/>
      <c r="D54" s="14" t="s">
        <v>81</v>
      </c>
      <c r="E54" s="10"/>
      <c r="F54" s="10"/>
      <c r="G54" s="10"/>
    </row>
    <row r="55" spans="1:7" ht="22.5">
      <c r="A55" s="11" t="s">
        <v>82</v>
      </c>
      <c r="B55" s="11" t="s">
        <v>14</v>
      </c>
      <c r="C55" s="11" t="s">
        <v>83</v>
      </c>
      <c r="D55" s="20" t="s">
        <v>84</v>
      </c>
      <c r="E55" s="12">
        <v>30</v>
      </c>
      <c r="F55" s="12">
        <v>69.98</v>
      </c>
      <c r="G55" s="13">
        <f>ROUND(E55*F55,2)</f>
        <v>2099.4</v>
      </c>
    </row>
    <row r="56" spans="1:7" ht="236.25">
      <c r="A56" s="10"/>
      <c r="B56" s="10"/>
      <c r="C56" s="10"/>
      <c r="D56" s="14" t="s">
        <v>85</v>
      </c>
      <c r="E56" s="10"/>
      <c r="F56" s="10"/>
      <c r="G56" s="10"/>
    </row>
    <row r="57" spans="1:7">
      <c r="A57" s="10"/>
      <c r="B57" s="10"/>
      <c r="C57" s="10"/>
      <c r="D57" s="21" t="s">
        <v>86</v>
      </c>
      <c r="E57" s="12">
        <v>1</v>
      </c>
      <c r="F57" s="9">
        <f>G47+G49+G51+G53+G55</f>
        <v>6197.01</v>
      </c>
      <c r="G57" s="9">
        <f>ROUND(F57*E57,2)</f>
        <v>6197.01</v>
      </c>
    </row>
    <row r="58" spans="1:7" ht="0.95" customHeight="1">
      <c r="A58" s="16"/>
      <c r="B58" s="16"/>
      <c r="C58" s="16"/>
      <c r="D58" s="22"/>
      <c r="E58" s="16"/>
      <c r="F58" s="16"/>
      <c r="G58" s="16"/>
    </row>
    <row r="59" spans="1:7">
      <c r="A59" s="17" t="s">
        <v>87</v>
      </c>
      <c r="B59" s="17" t="s">
        <v>10</v>
      </c>
      <c r="C59" s="17" t="s">
        <v>11</v>
      </c>
      <c r="D59" s="23" t="s">
        <v>66</v>
      </c>
      <c r="E59" s="9">
        <f>E83</f>
        <v>1</v>
      </c>
      <c r="F59" s="9">
        <f>F83</f>
        <v>18557.57</v>
      </c>
      <c r="G59" s="9">
        <f>G83</f>
        <v>18557.57</v>
      </c>
    </row>
    <row r="60" spans="1:7">
      <c r="A60" s="17" t="s">
        <v>88</v>
      </c>
      <c r="B60" s="17" t="s">
        <v>10</v>
      </c>
      <c r="C60" s="17" t="s">
        <v>11</v>
      </c>
      <c r="D60" s="23" t="s">
        <v>89</v>
      </c>
      <c r="E60" s="9">
        <f>E73</f>
        <v>1</v>
      </c>
      <c r="F60" s="9">
        <f>F73</f>
        <v>16438.97</v>
      </c>
      <c r="G60" s="9">
        <f>G73</f>
        <v>16438.97</v>
      </c>
    </row>
    <row r="61" spans="1:7">
      <c r="A61" s="17" t="s">
        <v>90</v>
      </c>
      <c r="B61" s="17" t="s">
        <v>10</v>
      </c>
      <c r="C61" s="17" t="s">
        <v>11</v>
      </c>
      <c r="D61" s="23" t="s">
        <v>91</v>
      </c>
      <c r="E61" s="9">
        <f>E66</f>
        <v>1</v>
      </c>
      <c r="F61" s="9">
        <f>F66</f>
        <v>16112.890000000001</v>
      </c>
      <c r="G61" s="9">
        <f>G66</f>
        <v>16112.89</v>
      </c>
    </row>
    <row r="62" spans="1:7">
      <c r="A62" s="11" t="s">
        <v>92</v>
      </c>
      <c r="B62" s="11" t="s">
        <v>14</v>
      </c>
      <c r="C62" s="11" t="s">
        <v>93</v>
      </c>
      <c r="D62" s="20" t="s">
        <v>94</v>
      </c>
      <c r="E62" s="12">
        <v>4962.7</v>
      </c>
      <c r="F62" s="12">
        <v>2.89</v>
      </c>
      <c r="G62" s="13">
        <f>ROUND(E62*F62,2)</f>
        <v>14342.2</v>
      </c>
    </row>
    <row r="63" spans="1:7" ht="270">
      <c r="A63" s="10"/>
      <c r="B63" s="10"/>
      <c r="C63" s="10"/>
      <c r="D63" s="14" t="s">
        <v>95</v>
      </c>
      <c r="E63" s="10"/>
      <c r="F63" s="10"/>
      <c r="G63" s="10"/>
    </row>
    <row r="64" spans="1:7">
      <c r="A64" s="11" t="s">
        <v>96</v>
      </c>
      <c r="B64" s="11" t="s">
        <v>14</v>
      </c>
      <c r="C64" s="11" t="s">
        <v>93</v>
      </c>
      <c r="D64" s="20" t="s">
        <v>97</v>
      </c>
      <c r="E64" s="12">
        <v>590.23</v>
      </c>
      <c r="F64" s="12">
        <v>3</v>
      </c>
      <c r="G64" s="13">
        <f>ROUND(E64*F64,2)</f>
        <v>1770.69</v>
      </c>
    </row>
    <row r="65" spans="1:7" ht="270">
      <c r="A65" s="10"/>
      <c r="B65" s="10"/>
      <c r="C65" s="10"/>
      <c r="D65" s="14" t="s">
        <v>98</v>
      </c>
      <c r="E65" s="10"/>
      <c r="F65" s="10"/>
      <c r="G65" s="10"/>
    </row>
    <row r="66" spans="1:7">
      <c r="A66" s="10"/>
      <c r="B66" s="10"/>
      <c r="C66" s="10"/>
      <c r="D66" s="21" t="s">
        <v>99</v>
      </c>
      <c r="E66" s="12">
        <v>1</v>
      </c>
      <c r="F66" s="9">
        <f>G62+G64</f>
        <v>16112.890000000001</v>
      </c>
      <c r="G66" s="9">
        <f>ROUND(F66*E66,2)</f>
        <v>16112.89</v>
      </c>
    </row>
    <row r="67" spans="1:7" ht="0.95" customHeight="1">
      <c r="A67" s="16"/>
      <c r="B67" s="16"/>
      <c r="C67" s="16"/>
      <c r="D67" s="22"/>
      <c r="E67" s="16"/>
      <c r="F67" s="16"/>
      <c r="G67" s="16"/>
    </row>
    <row r="68" spans="1:7">
      <c r="A68" s="17" t="s">
        <v>100</v>
      </c>
      <c r="B68" s="17" t="s">
        <v>10</v>
      </c>
      <c r="C68" s="17" t="s">
        <v>11</v>
      </c>
      <c r="D68" s="23" t="s">
        <v>101</v>
      </c>
      <c r="E68" s="9">
        <f>E71</f>
        <v>1</v>
      </c>
      <c r="F68" s="9">
        <f>F71</f>
        <v>326.08</v>
      </c>
      <c r="G68" s="9">
        <f>G71</f>
        <v>326.08</v>
      </c>
    </row>
    <row r="69" spans="1:7" ht="22.5">
      <c r="A69" s="11" t="s">
        <v>102</v>
      </c>
      <c r="B69" s="11" t="s">
        <v>14</v>
      </c>
      <c r="C69" s="11" t="s">
        <v>103</v>
      </c>
      <c r="D69" s="20" t="s">
        <v>104</v>
      </c>
      <c r="E69" s="12">
        <v>8</v>
      </c>
      <c r="F69" s="12">
        <v>40.76</v>
      </c>
      <c r="G69" s="13">
        <f>ROUND(E69*F69,2)</f>
        <v>326.08</v>
      </c>
    </row>
    <row r="70" spans="1:7" ht="303.75">
      <c r="A70" s="10"/>
      <c r="B70" s="10"/>
      <c r="C70" s="10"/>
      <c r="D70" s="14" t="s">
        <v>105</v>
      </c>
      <c r="E70" s="10"/>
      <c r="F70" s="10"/>
      <c r="G70" s="10"/>
    </row>
    <row r="71" spans="1:7">
      <c r="A71" s="10"/>
      <c r="B71" s="10"/>
      <c r="C71" s="10"/>
      <c r="D71" s="21" t="s">
        <v>106</v>
      </c>
      <c r="E71" s="12">
        <v>1</v>
      </c>
      <c r="F71" s="9">
        <f>G69</f>
        <v>326.08</v>
      </c>
      <c r="G71" s="9">
        <f>ROUND(F71*E71,2)</f>
        <v>326.08</v>
      </c>
    </row>
    <row r="72" spans="1:7" ht="0.95" customHeight="1">
      <c r="A72" s="16"/>
      <c r="B72" s="16"/>
      <c r="C72" s="16"/>
      <c r="D72" s="22"/>
      <c r="E72" s="16"/>
      <c r="F72" s="16"/>
      <c r="G72" s="16"/>
    </row>
    <row r="73" spans="1:7">
      <c r="A73" s="10"/>
      <c r="B73" s="10"/>
      <c r="C73" s="10"/>
      <c r="D73" s="21" t="s">
        <v>107</v>
      </c>
      <c r="E73" s="12">
        <v>1</v>
      </c>
      <c r="F73" s="9">
        <f>G66+G71</f>
        <v>16438.97</v>
      </c>
      <c r="G73" s="9">
        <f>ROUND(F73*E73,2)</f>
        <v>16438.97</v>
      </c>
    </row>
    <row r="74" spans="1:7" ht="0.95" customHeight="1">
      <c r="A74" s="16"/>
      <c r="B74" s="16"/>
      <c r="C74" s="16"/>
      <c r="D74" s="22"/>
      <c r="E74" s="16"/>
      <c r="F74" s="16"/>
      <c r="G74" s="16"/>
    </row>
    <row r="75" spans="1:7">
      <c r="A75" s="17" t="s">
        <v>108</v>
      </c>
      <c r="B75" s="17" t="s">
        <v>10</v>
      </c>
      <c r="C75" s="17" t="s">
        <v>11</v>
      </c>
      <c r="D75" s="23" t="s">
        <v>109</v>
      </c>
      <c r="E75" s="9">
        <f>E81</f>
        <v>1</v>
      </c>
      <c r="F75" s="9">
        <f>F81</f>
        <v>2118.6</v>
      </c>
      <c r="G75" s="9">
        <f>G81</f>
        <v>2118.6</v>
      </c>
    </row>
    <row r="76" spans="1:7">
      <c r="A76" s="17" t="s">
        <v>110</v>
      </c>
      <c r="B76" s="17" t="s">
        <v>10</v>
      </c>
      <c r="C76" s="17" t="s">
        <v>11</v>
      </c>
      <c r="D76" s="23" t="s">
        <v>111</v>
      </c>
      <c r="E76" s="9">
        <f>E79</f>
        <v>1</v>
      </c>
      <c r="F76" s="9">
        <f>F79</f>
        <v>2118.6</v>
      </c>
      <c r="G76" s="9">
        <f>G79</f>
        <v>2118.6</v>
      </c>
    </row>
    <row r="77" spans="1:7" ht="22.5">
      <c r="A77" s="11" t="s">
        <v>112</v>
      </c>
      <c r="B77" s="11" t="s">
        <v>14</v>
      </c>
      <c r="C77" s="11" t="s">
        <v>103</v>
      </c>
      <c r="D77" s="20" t="s">
        <v>113</v>
      </c>
      <c r="E77" s="12">
        <v>90</v>
      </c>
      <c r="F77" s="12">
        <v>23.54</v>
      </c>
      <c r="G77" s="13">
        <f>ROUND(E77*F77,2)</f>
        <v>2118.6</v>
      </c>
    </row>
    <row r="78" spans="1:7" ht="247.5">
      <c r="A78" s="10"/>
      <c r="B78" s="10"/>
      <c r="C78" s="10"/>
      <c r="D78" s="14" t="s">
        <v>114</v>
      </c>
      <c r="E78" s="10"/>
      <c r="F78" s="10"/>
      <c r="G78" s="10"/>
    </row>
    <row r="79" spans="1:7">
      <c r="A79" s="10"/>
      <c r="B79" s="10"/>
      <c r="C79" s="10"/>
      <c r="D79" s="21" t="s">
        <v>115</v>
      </c>
      <c r="E79" s="12">
        <v>1</v>
      </c>
      <c r="F79" s="9">
        <f>G77</f>
        <v>2118.6</v>
      </c>
      <c r="G79" s="9">
        <f>ROUND(F79*E79,2)</f>
        <v>2118.6</v>
      </c>
    </row>
    <row r="80" spans="1:7" ht="0.95" customHeight="1">
      <c r="A80" s="16"/>
      <c r="B80" s="16"/>
      <c r="C80" s="16"/>
      <c r="D80" s="22"/>
      <c r="E80" s="16"/>
      <c r="F80" s="16"/>
      <c r="G80" s="16"/>
    </row>
    <row r="81" spans="1:7">
      <c r="A81" s="10"/>
      <c r="B81" s="10"/>
      <c r="C81" s="10"/>
      <c r="D81" s="21" t="s">
        <v>116</v>
      </c>
      <c r="E81" s="12">
        <v>1</v>
      </c>
      <c r="F81" s="9">
        <f>G79</f>
        <v>2118.6</v>
      </c>
      <c r="G81" s="9">
        <f>ROUND(F81*E81,2)</f>
        <v>2118.6</v>
      </c>
    </row>
    <row r="82" spans="1:7" ht="0.95" customHeight="1">
      <c r="A82" s="16"/>
      <c r="B82" s="16"/>
      <c r="C82" s="16"/>
      <c r="D82" s="22"/>
      <c r="E82" s="16"/>
      <c r="F82" s="16"/>
      <c r="G82" s="16"/>
    </row>
    <row r="83" spans="1:7">
      <c r="A83" s="10"/>
      <c r="B83" s="10"/>
      <c r="C83" s="10"/>
      <c r="D83" s="21" t="s">
        <v>117</v>
      </c>
      <c r="E83" s="12">
        <v>1</v>
      </c>
      <c r="F83" s="9">
        <f>G73+G81</f>
        <v>18557.57</v>
      </c>
      <c r="G83" s="9">
        <f>ROUND(F83*E83,2)</f>
        <v>18557.57</v>
      </c>
    </row>
    <row r="84" spans="1:7" ht="0.95" customHeight="1">
      <c r="A84" s="16"/>
      <c r="B84" s="16"/>
      <c r="C84" s="16"/>
      <c r="D84" s="22"/>
      <c r="E84" s="16"/>
      <c r="F84" s="16"/>
      <c r="G84" s="16"/>
    </row>
    <row r="85" spans="1:7">
      <c r="A85" s="10"/>
      <c r="B85" s="10"/>
      <c r="C85" s="10"/>
      <c r="D85" s="21" t="s">
        <v>118</v>
      </c>
      <c r="E85" s="12">
        <v>1</v>
      </c>
      <c r="F85" s="9">
        <f>G57+G83</f>
        <v>24754.58</v>
      </c>
      <c r="G85" s="9">
        <f>ROUND(F85*E85,2)</f>
        <v>24754.58</v>
      </c>
    </row>
    <row r="86" spans="1:7" ht="0.95" customHeight="1">
      <c r="A86" s="16"/>
      <c r="B86" s="16"/>
      <c r="C86" s="16"/>
      <c r="D86" s="22"/>
      <c r="E86" s="16"/>
      <c r="F86" s="16"/>
      <c r="G86" s="16"/>
    </row>
    <row r="87" spans="1:7">
      <c r="A87" s="17" t="s">
        <v>119</v>
      </c>
      <c r="B87" s="17" t="s">
        <v>10</v>
      </c>
      <c r="C87" s="17" t="s">
        <v>11</v>
      </c>
      <c r="D87" s="23" t="s">
        <v>120</v>
      </c>
      <c r="E87" s="9">
        <f>E96</f>
        <v>1</v>
      </c>
      <c r="F87" s="9">
        <f>F96</f>
        <v>3891.6200000000008</v>
      </c>
      <c r="G87" s="9">
        <f>G96</f>
        <v>3891.62</v>
      </c>
    </row>
    <row r="88" spans="1:7" ht="22.5">
      <c r="A88" s="11" t="s">
        <v>121</v>
      </c>
      <c r="B88" s="11" t="s">
        <v>14</v>
      </c>
      <c r="C88" s="11" t="s">
        <v>26</v>
      </c>
      <c r="D88" s="20" t="s">
        <v>122</v>
      </c>
      <c r="E88" s="12">
        <v>65</v>
      </c>
      <c r="F88" s="12">
        <v>33.22</v>
      </c>
      <c r="G88" s="13">
        <f>ROUND(E88*F88,2)</f>
        <v>2159.3000000000002</v>
      </c>
    </row>
    <row r="89" spans="1:7" ht="101.25">
      <c r="A89" s="10"/>
      <c r="B89" s="10"/>
      <c r="C89" s="10"/>
      <c r="D89" s="14" t="s">
        <v>123</v>
      </c>
      <c r="E89" s="10"/>
      <c r="F89" s="10"/>
      <c r="G89" s="10"/>
    </row>
    <row r="90" spans="1:7">
      <c r="A90" s="11" t="s">
        <v>124</v>
      </c>
      <c r="B90" s="11" t="s">
        <v>14</v>
      </c>
      <c r="C90" s="11" t="s">
        <v>15</v>
      </c>
      <c r="D90" s="20" t="s">
        <v>125</v>
      </c>
      <c r="E90" s="12">
        <v>1</v>
      </c>
      <c r="F90" s="12">
        <v>568.97</v>
      </c>
      <c r="G90" s="13">
        <f>ROUND(E90*F90,2)</f>
        <v>568.97</v>
      </c>
    </row>
    <row r="91" spans="1:7" ht="123.75">
      <c r="A91" s="10"/>
      <c r="B91" s="10"/>
      <c r="C91" s="10"/>
      <c r="D91" s="14" t="s">
        <v>126</v>
      </c>
      <c r="E91" s="10"/>
      <c r="F91" s="10"/>
      <c r="G91" s="10"/>
    </row>
    <row r="92" spans="1:7">
      <c r="A92" s="11" t="s">
        <v>127</v>
      </c>
      <c r="B92" s="11" t="s">
        <v>14</v>
      </c>
      <c r="C92" s="11" t="s">
        <v>128</v>
      </c>
      <c r="D92" s="20" t="s">
        <v>129</v>
      </c>
      <c r="E92" s="12">
        <v>2.5</v>
      </c>
      <c r="F92" s="12">
        <v>54.46</v>
      </c>
      <c r="G92" s="13">
        <f>ROUND(E92*F92,2)</f>
        <v>136.15</v>
      </c>
    </row>
    <row r="93" spans="1:7" ht="326.25">
      <c r="A93" s="10"/>
      <c r="B93" s="10"/>
      <c r="C93" s="10"/>
      <c r="D93" s="14" t="s">
        <v>130</v>
      </c>
      <c r="E93" s="10"/>
      <c r="F93" s="10"/>
      <c r="G93" s="10"/>
    </row>
    <row r="94" spans="1:7" ht="22.5">
      <c r="A94" s="11" t="s">
        <v>131</v>
      </c>
      <c r="B94" s="11" t="s">
        <v>14</v>
      </c>
      <c r="C94" s="11" t="s">
        <v>128</v>
      </c>
      <c r="D94" s="20" t="s">
        <v>132</v>
      </c>
      <c r="E94" s="12">
        <v>9.6</v>
      </c>
      <c r="F94" s="12">
        <v>107</v>
      </c>
      <c r="G94" s="13">
        <f>ROUND(E94*F94,2)</f>
        <v>1027.2</v>
      </c>
    </row>
    <row r="95" spans="1:7" ht="409.5">
      <c r="A95" s="10"/>
      <c r="B95" s="10"/>
      <c r="C95" s="10"/>
      <c r="D95" s="14" t="s">
        <v>133</v>
      </c>
      <c r="E95" s="10"/>
      <c r="F95" s="10"/>
      <c r="G95" s="10"/>
    </row>
    <row r="96" spans="1:7">
      <c r="A96" s="10"/>
      <c r="B96" s="10"/>
      <c r="C96" s="10"/>
      <c r="D96" s="21" t="s">
        <v>134</v>
      </c>
      <c r="E96" s="12">
        <v>1</v>
      </c>
      <c r="F96" s="9">
        <f>G88+G90+G92+G94</f>
        <v>3891.6200000000008</v>
      </c>
      <c r="G96" s="9">
        <f>ROUND(F96*E96,2)</f>
        <v>3891.62</v>
      </c>
    </row>
    <row r="97" spans="1:7" ht="0.95" customHeight="1">
      <c r="A97" s="16"/>
      <c r="B97" s="16"/>
      <c r="C97" s="16"/>
      <c r="D97" s="22"/>
      <c r="E97" s="16"/>
      <c r="F97" s="16"/>
      <c r="G97" s="16"/>
    </row>
    <row r="98" spans="1:7">
      <c r="A98" s="17" t="s">
        <v>135</v>
      </c>
      <c r="B98" s="17" t="s">
        <v>10</v>
      </c>
      <c r="C98" s="17" t="s">
        <v>11</v>
      </c>
      <c r="D98" s="23" t="s">
        <v>136</v>
      </c>
      <c r="E98" s="9">
        <f>E107</f>
        <v>1</v>
      </c>
      <c r="F98" s="9">
        <f>F107</f>
        <v>8254.67</v>
      </c>
      <c r="G98" s="9">
        <f>G107</f>
        <v>8254.67</v>
      </c>
    </row>
    <row r="99" spans="1:7">
      <c r="A99" s="11" t="s">
        <v>137</v>
      </c>
      <c r="B99" s="11" t="s">
        <v>14</v>
      </c>
      <c r="C99" s="11" t="s">
        <v>15</v>
      </c>
      <c r="D99" s="20" t="s">
        <v>138</v>
      </c>
      <c r="E99" s="12">
        <v>7</v>
      </c>
      <c r="F99" s="12">
        <v>196.01</v>
      </c>
      <c r="G99" s="13">
        <f>ROUND(E99*F99,2)</f>
        <v>1372.07</v>
      </c>
    </row>
    <row r="100" spans="1:7" ht="202.5">
      <c r="A100" s="10"/>
      <c r="B100" s="10"/>
      <c r="C100" s="10"/>
      <c r="D100" s="14" t="s">
        <v>139</v>
      </c>
      <c r="E100" s="10"/>
      <c r="F100" s="10"/>
      <c r="G100" s="10"/>
    </row>
    <row r="101" spans="1:7" ht="22.5">
      <c r="A101" s="11" t="s">
        <v>140</v>
      </c>
      <c r="B101" s="11" t="s">
        <v>14</v>
      </c>
      <c r="C101" s="11" t="s">
        <v>26</v>
      </c>
      <c r="D101" s="20" t="s">
        <v>141</v>
      </c>
      <c r="E101" s="12">
        <v>74.8</v>
      </c>
      <c r="F101" s="12">
        <v>55</v>
      </c>
      <c r="G101" s="13">
        <f>ROUND(E101*F101,2)</f>
        <v>4114</v>
      </c>
    </row>
    <row r="102" spans="1:7" ht="348.75">
      <c r="A102" s="10"/>
      <c r="B102" s="10"/>
      <c r="C102" s="10"/>
      <c r="D102" s="14" t="s">
        <v>142</v>
      </c>
      <c r="E102" s="10"/>
      <c r="F102" s="10"/>
      <c r="G102" s="10"/>
    </row>
    <row r="103" spans="1:7">
      <c r="A103" s="11" t="s">
        <v>143</v>
      </c>
      <c r="B103" s="11" t="s">
        <v>14</v>
      </c>
      <c r="C103" s="11" t="s">
        <v>26</v>
      </c>
      <c r="D103" s="20" t="s">
        <v>144</v>
      </c>
      <c r="E103" s="12">
        <v>74.8</v>
      </c>
      <c r="F103" s="12">
        <v>32</v>
      </c>
      <c r="G103" s="13">
        <f>ROUND(E103*F103,2)</f>
        <v>2393.6</v>
      </c>
    </row>
    <row r="104" spans="1:7" ht="45">
      <c r="A104" s="10"/>
      <c r="B104" s="10"/>
      <c r="C104" s="10"/>
      <c r="D104" s="14" t="s">
        <v>145</v>
      </c>
      <c r="E104" s="10"/>
      <c r="F104" s="10"/>
      <c r="G104" s="10"/>
    </row>
    <row r="105" spans="1:7">
      <c r="A105" s="11" t="s">
        <v>146</v>
      </c>
      <c r="B105" s="11" t="s">
        <v>14</v>
      </c>
      <c r="C105" s="11" t="s">
        <v>15</v>
      </c>
      <c r="D105" s="20" t="s">
        <v>147</v>
      </c>
      <c r="E105" s="12">
        <v>3</v>
      </c>
      <c r="F105" s="12">
        <v>125</v>
      </c>
      <c r="G105" s="13">
        <f>ROUND(E105*F105,2)</f>
        <v>375</v>
      </c>
    </row>
    <row r="106" spans="1:7" ht="90">
      <c r="A106" s="10"/>
      <c r="B106" s="10"/>
      <c r="C106" s="10"/>
      <c r="D106" s="14" t="s">
        <v>148</v>
      </c>
      <c r="E106" s="10"/>
      <c r="F106" s="10"/>
      <c r="G106" s="10"/>
    </row>
    <row r="107" spans="1:7">
      <c r="A107" s="10"/>
      <c r="B107" s="10"/>
      <c r="C107" s="10"/>
      <c r="D107" s="21" t="s">
        <v>149</v>
      </c>
      <c r="E107" s="12">
        <v>1</v>
      </c>
      <c r="F107" s="9">
        <f>G99+G101+G103+G105</f>
        <v>8254.67</v>
      </c>
      <c r="G107" s="9">
        <f>ROUND(F107*E107,2)</f>
        <v>8254.67</v>
      </c>
    </row>
    <row r="108" spans="1:7" ht="0.95" customHeight="1">
      <c r="A108" s="16"/>
      <c r="B108" s="16"/>
      <c r="C108" s="16"/>
      <c r="D108" s="22"/>
      <c r="E108" s="16"/>
      <c r="F108" s="16"/>
      <c r="G108" s="16"/>
    </row>
    <row r="109" spans="1:7">
      <c r="A109" s="17" t="s">
        <v>150</v>
      </c>
      <c r="B109" s="17" t="s">
        <v>10</v>
      </c>
      <c r="C109" s="17" t="s">
        <v>11</v>
      </c>
      <c r="D109" s="23" t="s">
        <v>151</v>
      </c>
      <c r="E109" s="9">
        <f>E116</f>
        <v>1</v>
      </c>
      <c r="F109" s="9">
        <f>F116</f>
        <v>5983.09</v>
      </c>
      <c r="G109" s="9">
        <f>G116</f>
        <v>5983.09</v>
      </c>
    </row>
    <row r="110" spans="1:7" ht="22.5">
      <c r="A110" s="11" t="s">
        <v>152</v>
      </c>
      <c r="B110" s="11" t="s">
        <v>14</v>
      </c>
      <c r="C110" s="11" t="s">
        <v>26</v>
      </c>
      <c r="D110" s="20" t="s">
        <v>153</v>
      </c>
      <c r="E110" s="12">
        <v>65</v>
      </c>
      <c r="F110" s="12">
        <v>18.43</v>
      </c>
      <c r="G110" s="13">
        <f>ROUND(E110*F110,2)</f>
        <v>1197.95</v>
      </c>
    </row>
    <row r="111" spans="1:7" ht="45">
      <c r="A111" s="10"/>
      <c r="B111" s="10"/>
      <c r="C111" s="10"/>
      <c r="D111" s="14" t="s">
        <v>154</v>
      </c>
      <c r="E111" s="10"/>
      <c r="F111" s="10"/>
      <c r="G111" s="10"/>
    </row>
    <row r="112" spans="1:7" ht="22.5">
      <c r="A112" s="11" t="s">
        <v>155</v>
      </c>
      <c r="B112" s="11" t="s">
        <v>14</v>
      </c>
      <c r="C112" s="11" t="s">
        <v>26</v>
      </c>
      <c r="D112" s="20" t="s">
        <v>156</v>
      </c>
      <c r="E112" s="12">
        <v>334.56</v>
      </c>
      <c r="F112" s="12">
        <v>13.93</v>
      </c>
      <c r="G112" s="13">
        <f>ROUND(E112*F112,2)</f>
        <v>4660.42</v>
      </c>
    </row>
    <row r="113" spans="1:7" ht="112.5">
      <c r="A113" s="10"/>
      <c r="B113" s="10"/>
      <c r="C113" s="10"/>
      <c r="D113" s="14" t="s">
        <v>157</v>
      </c>
      <c r="E113" s="10"/>
      <c r="F113" s="10"/>
      <c r="G113" s="10"/>
    </row>
    <row r="114" spans="1:7">
      <c r="A114" s="11" t="s">
        <v>158</v>
      </c>
      <c r="B114" s="11" t="s">
        <v>14</v>
      </c>
      <c r="C114" s="11" t="s">
        <v>15</v>
      </c>
      <c r="D114" s="20" t="s">
        <v>159</v>
      </c>
      <c r="E114" s="12">
        <v>2</v>
      </c>
      <c r="F114" s="12">
        <v>62.36</v>
      </c>
      <c r="G114" s="13">
        <f>ROUND(E114*F114,2)</f>
        <v>124.72</v>
      </c>
    </row>
    <row r="115" spans="1:7" ht="101.25">
      <c r="A115" s="10"/>
      <c r="B115" s="10"/>
      <c r="C115" s="10"/>
      <c r="D115" s="14" t="s">
        <v>160</v>
      </c>
      <c r="E115" s="10"/>
      <c r="F115" s="10"/>
      <c r="G115" s="10"/>
    </row>
    <row r="116" spans="1:7">
      <c r="A116" s="10"/>
      <c r="B116" s="10"/>
      <c r="C116" s="10"/>
      <c r="D116" s="21" t="s">
        <v>161</v>
      </c>
      <c r="E116" s="12">
        <v>1</v>
      </c>
      <c r="F116" s="9">
        <f>G110+G112+G114</f>
        <v>5983.09</v>
      </c>
      <c r="G116" s="9">
        <f>ROUND(F116*E116,2)</f>
        <v>5983.09</v>
      </c>
    </row>
    <row r="117" spans="1:7" ht="0.95" customHeight="1">
      <c r="A117" s="16"/>
      <c r="B117" s="16"/>
      <c r="C117" s="16"/>
      <c r="D117" s="22"/>
      <c r="E117" s="16"/>
      <c r="F117" s="16"/>
      <c r="G117" s="16"/>
    </row>
    <row r="118" spans="1:7">
      <c r="A118" s="17" t="s">
        <v>162</v>
      </c>
      <c r="B118" s="17" t="s">
        <v>10</v>
      </c>
      <c r="C118" s="17" t="s">
        <v>11</v>
      </c>
      <c r="D118" s="23" t="s">
        <v>163</v>
      </c>
      <c r="E118" s="9">
        <f>E131</f>
        <v>1</v>
      </c>
      <c r="F118" s="9">
        <f>F131</f>
        <v>5790.55</v>
      </c>
      <c r="G118" s="9">
        <f>G131</f>
        <v>5790.55</v>
      </c>
    </row>
    <row r="119" spans="1:7">
      <c r="A119" s="11" t="s">
        <v>164</v>
      </c>
      <c r="B119" s="11" t="s">
        <v>14</v>
      </c>
      <c r="C119" s="11" t="s">
        <v>83</v>
      </c>
      <c r="D119" s="20" t="s">
        <v>165</v>
      </c>
      <c r="E119" s="12">
        <v>18.7</v>
      </c>
      <c r="F119" s="12">
        <v>35.99</v>
      </c>
      <c r="G119" s="13">
        <f>ROUND(E119*F119,2)</f>
        <v>673.01</v>
      </c>
    </row>
    <row r="120" spans="1:7" ht="90">
      <c r="A120" s="10"/>
      <c r="B120" s="10"/>
      <c r="C120" s="10"/>
      <c r="D120" s="14" t="s">
        <v>166</v>
      </c>
      <c r="E120" s="10"/>
      <c r="F120" s="10"/>
      <c r="G120" s="10"/>
    </row>
    <row r="121" spans="1:7">
      <c r="A121" s="11" t="s">
        <v>167</v>
      </c>
      <c r="B121" s="11" t="s">
        <v>14</v>
      </c>
      <c r="C121" s="11" t="s">
        <v>26</v>
      </c>
      <c r="D121" s="20" t="s">
        <v>168</v>
      </c>
      <c r="E121" s="12">
        <v>18.7</v>
      </c>
      <c r="F121" s="12">
        <v>86.08</v>
      </c>
      <c r="G121" s="13">
        <f>ROUND(E121*F121,2)</f>
        <v>1609.7</v>
      </c>
    </row>
    <row r="122" spans="1:7" ht="101.25">
      <c r="A122" s="10"/>
      <c r="B122" s="10"/>
      <c r="C122" s="10"/>
      <c r="D122" s="14" t="s">
        <v>169</v>
      </c>
      <c r="E122" s="10"/>
      <c r="F122" s="10"/>
      <c r="G122" s="10"/>
    </row>
    <row r="123" spans="1:7">
      <c r="A123" s="11" t="s">
        <v>170</v>
      </c>
      <c r="B123" s="11" t="s">
        <v>14</v>
      </c>
      <c r="C123" s="11" t="s">
        <v>15</v>
      </c>
      <c r="D123" s="20" t="s">
        <v>171</v>
      </c>
      <c r="E123" s="12">
        <v>4</v>
      </c>
      <c r="F123" s="12">
        <v>470.96</v>
      </c>
      <c r="G123" s="13">
        <f>ROUND(E123*F123,2)</f>
        <v>1883.84</v>
      </c>
    </row>
    <row r="124" spans="1:7" ht="135">
      <c r="A124" s="10"/>
      <c r="B124" s="10"/>
      <c r="C124" s="10"/>
      <c r="D124" s="14" t="s">
        <v>172</v>
      </c>
      <c r="E124" s="10"/>
      <c r="F124" s="10"/>
      <c r="G124" s="10"/>
    </row>
    <row r="125" spans="1:7" ht="22.5">
      <c r="A125" s="11" t="s">
        <v>173</v>
      </c>
      <c r="B125" s="11" t="s">
        <v>14</v>
      </c>
      <c r="C125" s="11" t="s">
        <v>83</v>
      </c>
      <c r="D125" s="20" t="s">
        <v>174</v>
      </c>
      <c r="E125" s="12">
        <v>20</v>
      </c>
      <c r="F125" s="12">
        <v>26.02</v>
      </c>
      <c r="G125" s="13">
        <f>ROUND(E125*F125,2)</f>
        <v>520.4</v>
      </c>
    </row>
    <row r="126" spans="1:7" ht="56.25">
      <c r="A126" s="10"/>
      <c r="B126" s="10"/>
      <c r="C126" s="10"/>
      <c r="D126" s="14" t="s">
        <v>175</v>
      </c>
      <c r="E126" s="10"/>
      <c r="F126" s="10"/>
      <c r="G126" s="10"/>
    </row>
    <row r="127" spans="1:7">
      <c r="A127" s="11" t="s">
        <v>176</v>
      </c>
      <c r="B127" s="11" t="s">
        <v>14</v>
      </c>
      <c r="C127" s="11" t="s">
        <v>15</v>
      </c>
      <c r="D127" s="20" t="s">
        <v>177</v>
      </c>
      <c r="E127" s="12">
        <v>1</v>
      </c>
      <c r="F127" s="12">
        <v>275.8</v>
      </c>
      <c r="G127" s="13">
        <f>ROUND(E127*F127,2)</f>
        <v>275.8</v>
      </c>
    </row>
    <row r="128" spans="1:7" ht="45">
      <c r="A128" s="10"/>
      <c r="B128" s="10"/>
      <c r="C128" s="10"/>
      <c r="D128" s="14" t="s">
        <v>178</v>
      </c>
      <c r="E128" s="10"/>
      <c r="F128" s="10"/>
      <c r="G128" s="10"/>
    </row>
    <row r="129" spans="1:7">
      <c r="A129" s="11" t="s">
        <v>179</v>
      </c>
      <c r="B129" s="11" t="s">
        <v>14</v>
      </c>
      <c r="C129" s="11" t="s">
        <v>15</v>
      </c>
      <c r="D129" s="20" t="s">
        <v>180</v>
      </c>
      <c r="E129" s="12">
        <v>5</v>
      </c>
      <c r="F129" s="12">
        <v>165.56</v>
      </c>
      <c r="G129" s="13">
        <f>ROUND(E129*F129,2)</f>
        <v>827.8</v>
      </c>
    </row>
    <row r="130" spans="1:7" ht="123.75">
      <c r="A130" s="10"/>
      <c r="B130" s="10"/>
      <c r="C130" s="10"/>
      <c r="D130" s="14" t="s">
        <v>181</v>
      </c>
      <c r="E130" s="10"/>
      <c r="F130" s="10"/>
      <c r="G130" s="10"/>
    </row>
    <row r="131" spans="1:7">
      <c r="A131" s="10"/>
      <c r="B131" s="10"/>
      <c r="C131" s="10"/>
      <c r="D131" s="21" t="s">
        <v>182</v>
      </c>
      <c r="E131" s="12">
        <v>1</v>
      </c>
      <c r="F131" s="9">
        <f>G119+G121+G123+G125+G127+G129</f>
        <v>5790.55</v>
      </c>
      <c r="G131" s="9">
        <f>ROUND(F131*E131,2)</f>
        <v>5790.55</v>
      </c>
    </row>
    <row r="132" spans="1:7" ht="0.95" customHeight="1">
      <c r="A132" s="16"/>
      <c r="B132" s="16"/>
      <c r="C132" s="16"/>
      <c r="D132" s="22"/>
      <c r="E132" s="16"/>
      <c r="F132" s="16"/>
      <c r="G132" s="16"/>
    </row>
    <row r="133" spans="1:7">
      <c r="A133" s="17" t="s">
        <v>183</v>
      </c>
      <c r="B133" s="17" t="s">
        <v>10</v>
      </c>
      <c r="C133" s="17" t="s">
        <v>11</v>
      </c>
      <c r="D133" s="23" t="s">
        <v>184</v>
      </c>
      <c r="E133" s="9">
        <f>E138</f>
        <v>1</v>
      </c>
      <c r="F133" s="9">
        <f>F138</f>
        <v>1847.16</v>
      </c>
      <c r="G133" s="9">
        <f>G138</f>
        <v>1847.16</v>
      </c>
    </row>
    <row r="134" spans="1:7">
      <c r="A134" s="11" t="s">
        <v>185</v>
      </c>
      <c r="B134" s="11" t="s">
        <v>14</v>
      </c>
      <c r="C134" s="11" t="s">
        <v>15</v>
      </c>
      <c r="D134" s="20" t="s">
        <v>186</v>
      </c>
      <c r="E134" s="12">
        <v>2</v>
      </c>
      <c r="F134" s="12">
        <v>875</v>
      </c>
      <c r="G134" s="13">
        <f>ROUND(E134*F134,2)</f>
        <v>1750</v>
      </c>
    </row>
    <row r="135" spans="1:7" ht="45">
      <c r="A135" s="10"/>
      <c r="B135" s="10"/>
      <c r="C135" s="10"/>
      <c r="D135" s="14" t="s">
        <v>187</v>
      </c>
      <c r="E135" s="10"/>
      <c r="F135" s="10"/>
      <c r="G135" s="10"/>
    </row>
    <row r="136" spans="1:7">
      <c r="A136" s="11" t="s">
        <v>188</v>
      </c>
      <c r="B136" s="11" t="s">
        <v>14</v>
      </c>
      <c r="C136" s="11" t="s">
        <v>15</v>
      </c>
      <c r="D136" s="20" t="s">
        <v>189</v>
      </c>
      <c r="E136" s="12">
        <v>2</v>
      </c>
      <c r="F136" s="12">
        <v>48.58</v>
      </c>
      <c r="G136" s="13">
        <f>ROUND(E136*F136,2)</f>
        <v>97.16</v>
      </c>
    </row>
    <row r="137" spans="1:7" ht="157.5">
      <c r="A137" s="10"/>
      <c r="B137" s="10"/>
      <c r="C137" s="10"/>
      <c r="D137" s="14" t="s">
        <v>190</v>
      </c>
      <c r="E137" s="10"/>
      <c r="F137" s="10"/>
      <c r="G137" s="10"/>
    </row>
    <row r="138" spans="1:7">
      <c r="A138" s="10"/>
      <c r="B138" s="10"/>
      <c r="C138" s="10"/>
      <c r="D138" s="21" t="s">
        <v>191</v>
      </c>
      <c r="E138" s="12">
        <v>1</v>
      </c>
      <c r="F138" s="9">
        <f>G134+G136</f>
        <v>1847.16</v>
      </c>
      <c r="G138" s="9">
        <f>ROUND(F138*E138,2)</f>
        <v>1847.16</v>
      </c>
    </row>
    <row r="139" spans="1:7" ht="0.95" customHeight="1">
      <c r="A139" s="16"/>
      <c r="B139" s="16"/>
      <c r="C139" s="16"/>
      <c r="D139" s="22"/>
      <c r="E139" s="16"/>
      <c r="F139" s="16"/>
      <c r="G139" s="16"/>
    </row>
    <row r="140" spans="1:7">
      <c r="A140" s="10"/>
      <c r="B140" s="10"/>
      <c r="C140" s="10"/>
      <c r="D140" s="21" t="s">
        <v>192</v>
      </c>
      <c r="E140" s="12">
        <v>1</v>
      </c>
      <c r="F140" s="9">
        <f>G85+G96+G107+G116+G131+G138</f>
        <v>50521.670000000013</v>
      </c>
      <c r="G140" s="9">
        <f>ROUND(F140*E140,2)</f>
        <v>50521.67</v>
      </c>
    </row>
    <row r="141" spans="1:7" ht="0.95" customHeight="1">
      <c r="A141" s="16"/>
      <c r="B141" s="16"/>
      <c r="C141" s="16"/>
      <c r="D141" s="22"/>
      <c r="E141" s="16"/>
      <c r="F141" s="16"/>
      <c r="G141" s="16"/>
    </row>
    <row r="142" spans="1:7">
      <c r="A142" s="17" t="s">
        <v>193</v>
      </c>
      <c r="B142" s="17" t="s">
        <v>10</v>
      </c>
      <c r="C142" s="17" t="s">
        <v>11</v>
      </c>
      <c r="D142" s="23" t="s">
        <v>194</v>
      </c>
      <c r="E142" s="9">
        <f>E147</f>
        <v>1</v>
      </c>
      <c r="F142" s="9">
        <f>F147</f>
        <v>2004.34</v>
      </c>
      <c r="G142" s="9">
        <f>G147</f>
        <v>2004.34</v>
      </c>
    </row>
    <row r="143" spans="1:7" ht="22.5">
      <c r="A143" s="11" t="s">
        <v>195</v>
      </c>
      <c r="B143" s="11" t="s">
        <v>14</v>
      </c>
      <c r="C143" s="11" t="s">
        <v>83</v>
      </c>
      <c r="D143" s="20" t="s">
        <v>196</v>
      </c>
      <c r="E143" s="12">
        <v>39.6</v>
      </c>
      <c r="F143" s="12">
        <v>43.91</v>
      </c>
      <c r="G143" s="13">
        <f>ROUND(E143*F143,2)</f>
        <v>1738.84</v>
      </c>
    </row>
    <row r="144" spans="1:7" ht="180">
      <c r="A144" s="10"/>
      <c r="B144" s="10"/>
      <c r="C144" s="10"/>
      <c r="D144" s="14" t="s">
        <v>197</v>
      </c>
      <c r="E144" s="10"/>
      <c r="F144" s="10"/>
      <c r="G144" s="10"/>
    </row>
    <row r="145" spans="1:7" ht="22.5">
      <c r="A145" s="11" t="s">
        <v>198</v>
      </c>
      <c r="B145" s="11" t="s">
        <v>14</v>
      </c>
      <c r="C145" s="11" t="s">
        <v>15</v>
      </c>
      <c r="D145" s="20" t="s">
        <v>199</v>
      </c>
      <c r="E145" s="12">
        <v>3</v>
      </c>
      <c r="F145" s="12">
        <v>88.5</v>
      </c>
      <c r="G145" s="13">
        <f>ROUND(E145*F145,2)</f>
        <v>265.5</v>
      </c>
    </row>
    <row r="146" spans="1:7" ht="45">
      <c r="A146" s="10"/>
      <c r="B146" s="10"/>
      <c r="C146" s="10"/>
      <c r="D146" s="14" t="s">
        <v>200</v>
      </c>
      <c r="E146" s="10"/>
      <c r="F146" s="10"/>
      <c r="G146" s="10"/>
    </row>
    <row r="147" spans="1:7">
      <c r="A147" s="10"/>
      <c r="B147" s="10"/>
      <c r="C147" s="10"/>
      <c r="D147" s="21" t="s">
        <v>201</v>
      </c>
      <c r="E147" s="12">
        <v>1</v>
      </c>
      <c r="F147" s="9">
        <f>G143+G145</f>
        <v>2004.34</v>
      </c>
      <c r="G147" s="9">
        <f>ROUND(F147*E147,2)</f>
        <v>2004.34</v>
      </c>
    </row>
    <row r="148" spans="1:7" ht="0.95" customHeight="1">
      <c r="A148" s="16"/>
      <c r="B148" s="16"/>
      <c r="C148" s="16"/>
      <c r="D148" s="22"/>
      <c r="E148" s="16"/>
      <c r="F148" s="16"/>
      <c r="G148" s="16"/>
    </row>
    <row r="149" spans="1:7">
      <c r="A149" s="17" t="s">
        <v>202</v>
      </c>
      <c r="B149" s="17" t="s">
        <v>10</v>
      </c>
      <c r="C149" s="17" t="s">
        <v>11</v>
      </c>
      <c r="D149" s="23" t="s">
        <v>203</v>
      </c>
      <c r="E149" s="9">
        <f>E300</f>
        <v>1</v>
      </c>
      <c r="F149" s="9">
        <f>F300</f>
        <v>172235.15999999997</v>
      </c>
      <c r="G149" s="9">
        <f>G300</f>
        <v>172235.16</v>
      </c>
    </row>
    <row r="150" spans="1:7">
      <c r="A150" s="17" t="s">
        <v>204</v>
      </c>
      <c r="B150" s="17" t="s">
        <v>10</v>
      </c>
      <c r="C150" s="17" t="s">
        <v>11</v>
      </c>
      <c r="D150" s="23" t="s">
        <v>205</v>
      </c>
      <c r="E150" s="9">
        <f>E157</f>
        <v>1</v>
      </c>
      <c r="F150" s="9">
        <f>F157</f>
        <v>4055.7999999999997</v>
      </c>
      <c r="G150" s="9">
        <f>G157</f>
        <v>4055.8</v>
      </c>
    </row>
    <row r="151" spans="1:7" ht="22.5">
      <c r="A151" s="11" t="s">
        <v>206</v>
      </c>
      <c r="B151" s="11" t="s">
        <v>14</v>
      </c>
      <c r="C151" s="11" t="s">
        <v>35</v>
      </c>
      <c r="D151" s="20" t="s">
        <v>207</v>
      </c>
      <c r="E151" s="12">
        <v>1</v>
      </c>
      <c r="F151" s="12">
        <v>1493.6</v>
      </c>
      <c r="G151" s="13">
        <f>ROUND(E151*F151,2)</f>
        <v>1493.6</v>
      </c>
    </row>
    <row r="152" spans="1:7" ht="90">
      <c r="A152" s="10"/>
      <c r="B152" s="10"/>
      <c r="C152" s="10"/>
      <c r="D152" s="14" t="s">
        <v>208</v>
      </c>
      <c r="E152" s="10"/>
      <c r="F152" s="10"/>
      <c r="G152" s="10"/>
    </row>
    <row r="153" spans="1:7" ht="22.5">
      <c r="A153" s="11" t="s">
        <v>209</v>
      </c>
      <c r="B153" s="11" t="s">
        <v>14</v>
      </c>
      <c r="C153" s="11" t="s">
        <v>15</v>
      </c>
      <c r="D153" s="20" t="s">
        <v>210</v>
      </c>
      <c r="E153" s="12">
        <v>1</v>
      </c>
      <c r="F153" s="12">
        <v>1393.6</v>
      </c>
      <c r="G153" s="13">
        <f>ROUND(E153*F153,2)</f>
        <v>1393.6</v>
      </c>
    </row>
    <row r="154" spans="1:7" ht="135">
      <c r="A154" s="10"/>
      <c r="B154" s="10"/>
      <c r="C154" s="10"/>
      <c r="D154" s="14" t="s">
        <v>211</v>
      </c>
      <c r="E154" s="10"/>
      <c r="F154" s="10"/>
      <c r="G154" s="10"/>
    </row>
    <row r="155" spans="1:7" ht="22.5">
      <c r="A155" s="11" t="s">
        <v>212</v>
      </c>
      <c r="B155" s="11" t="s">
        <v>14</v>
      </c>
      <c r="C155" s="11" t="s">
        <v>15</v>
      </c>
      <c r="D155" s="20" t="s">
        <v>213</v>
      </c>
      <c r="E155" s="12">
        <v>1</v>
      </c>
      <c r="F155" s="12">
        <v>1168.5999999999999</v>
      </c>
      <c r="G155" s="13">
        <f>ROUND(E155*F155,2)</f>
        <v>1168.5999999999999</v>
      </c>
    </row>
    <row r="156" spans="1:7" ht="123.75">
      <c r="A156" s="10"/>
      <c r="B156" s="10"/>
      <c r="C156" s="10"/>
      <c r="D156" s="14" t="s">
        <v>214</v>
      </c>
      <c r="E156" s="10"/>
      <c r="F156" s="10"/>
      <c r="G156" s="10"/>
    </row>
    <row r="157" spans="1:7">
      <c r="A157" s="10"/>
      <c r="B157" s="10"/>
      <c r="C157" s="10"/>
      <c r="D157" s="21" t="s">
        <v>215</v>
      </c>
      <c r="E157" s="12">
        <v>1</v>
      </c>
      <c r="F157" s="9">
        <f>G151+G153+G155</f>
        <v>4055.7999999999997</v>
      </c>
      <c r="G157" s="9">
        <f>ROUND(F157*E157,2)</f>
        <v>4055.8</v>
      </c>
    </row>
    <row r="158" spans="1:7" ht="0.95" customHeight="1">
      <c r="A158" s="16"/>
      <c r="B158" s="16"/>
      <c r="C158" s="16"/>
      <c r="D158" s="22"/>
      <c r="E158" s="16"/>
      <c r="F158" s="16"/>
      <c r="G158" s="16"/>
    </row>
    <row r="159" spans="1:7">
      <c r="A159" s="17" t="s">
        <v>216</v>
      </c>
      <c r="B159" s="17" t="s">
        <v>10</v>
      </c>
      <c r="C159" s="17" t="s">
        <v>11</v>
      </c>
      <c r="D159" s="23" t="s">
        <v>217</v>
      </c>
      <c r="E159" s="9">
        <f>E298</f>
        <v>1</v>
      </c>
      <c r="F159" s="9">
        <f>F298</f>
        <v>168179.36000000002</v>
      </c>
      <c r="G159" s="9">
        <f>G298</f>
        <v>168179.36</v>
      </c>
    </row>
    <row r="160" spans="1:7" ht="22.5">
      <c r="A160" s="11" t="s">
        <v>218</v>
      </c>
      <c r="B160" s="11" t="s">
        <v>14</v>
      </c>
      <c r="C160" s="11" t="s">
        <v>83</v>
      </c>
      <c r="D160" s="20" t="s">
        <v>219</v>
      </c>
      <c r="E160" s="12">
        <v>6</v>
      </c>
      <c r="F160" s="12">
        <v>6.35</v>
      </c>
      <c r="G160" s="13">
        <f>ROUND(E160*F160,2)</f>
        <v>38.1</v>
      </c>
    </row>
    <row r="161" spans="1:7" ht="56.25">
      <c r="A161" s="10"/>
      <c r="B161" s="10"/>
      <c r="C161" s="10"/>
      <c r="D161" s="14" t="s">
        <v>220</v>
      </c>
      <c r="E161" s="10"/>
      <c r="F161" s="10"/>
      <c r="G161" s="10"/>
    </row>
    <row r="162" spans="1:7" ht="22.5">
      <c r="A162" s="11" t="s">
        <v>221</v>
      </c>
      <c r="B162" s="11" t="s">
        <v>14</v>
      </c>
      <c r="C162" s="11" t="s">
        <v>83</v>
      </c>
      <c r="D162" s="20" t="s">
        <v>222</v>
      </c>
      <c r="E162" s="12">
        <v>12</v>
      </c>
      <c r="F162" s="12">
        <v>18.36</v>
      </c>
      <c r="G162" s="13">
        <f>ROUND(E162*F162,2)</f>
        <v>220.32</v>
      </c>
    </row>
    <row r="163" spans="1:7" ht="135">
      <c r="A163" s="10"/>
      <c r="B163" s="10"/>
      <c r="C163" s="10"/>
      <c r="D163" s="14" t="s">
        <v>223</v>
      </c>
      <c r="E163" s="10"/>
      <c r="F163" s="10"/>
      <c r="G163" s="10"/>
    </row>
    <row r="164" spans="1:7" ht="22.5">
      <c r="A164" s="11" t="s">
        <v>224</v>
      </c>
      <c r="B164" s="11" t="s">
        <v>14</v>
      </c>
      <c r="C164" s="11" t="s">
        <v>83</v>
      </c>
      <c r="D164" s="20" t="s">
        <v>225</v>
      </c>
      <c r="E164" s="12">
        <v>5</v>
      </c>
      <c r="F164" s="12">
        <v>35.450000000000003</v>
      </c>
      <c r="G164" s="13">
        <f>ROUND(E164*F164,2)</f>
        <v>177.25</v>
      </c>
    </row>
    <row r="165" spans="1:7" ht="135">
      <c r="A165" s="10"/>
      <c r="B165" s="10"/>
      <c r="C165" s="10"/>
      <c r="D165" s="14" t="s">
        <v>226</v>
      </c>
      <c r="E165" s="10"/>
      <c r="F165" s="10"/>
      <c r="G165" s="10"/>
    </row>
    <row r="166" spans="1:7" ht="22.5">
      <c r="A166" s="11" t="s">
        <v>227</v>
      </c>
      <c r="B166" s="11" t="s">
        <v>14</v>
      </c>
      <c r="C166" s="11" t="s">
        <v>83</v>
      </c>
      <c r="D166" s="20" t="s">
        <v>228</v>
      </c>
      <c r="E166" s="12">
        <v>5</v>
      </c>
      <c r="F166" s="12">
        <v>36.909999999999997</v>
      </c>
      <c r="G166" s="13">
        <f>ROUND(E166*F166,2)</f>
        <v>184.55</v>
      </c>
    </row>
    <row r="167" spans="1:7" ht="123.75">
      <c r="A167" s="10"/>
      <c r="B167" s="10"/>
      <c r="C167" s="10"/>
      <c r="D167" s="14" t="s">
        <v>229</v>
      </c>
      <c r="E167" s="10"/>
      <c r="F167" s="10"/>
      <c r="G167" s="10"/>
    </row>
    <row r="168" spans="1:7" ht="22.5">
      <c r="A168" s="11" t="s">
        <v>230</v>
      </c>
      <c r="B168" s="11" t="s">
        <v>14</v>
      </c>
      <c r="C168" s="11" t="s">
        <v>83</v>
      </c>
      <c r="D168" s="20" t="s">
        <v>231</v>
      </c>
      <c r="E168" s="12">
        <v>80</v>
      </c>
      <c r="F168" s="12">
        <v>99.45</v>
      </c>
      <c r="G168" s="13">
        <f>ROUND(E168*F168,2)</f>
        <v>7956</v>
      </c>
    </row>
    <row r="169" spans="1:7" ht="157.5">
      <c r="A169" s="10"/>
      <c r="B169" s="10"/>
      <c r="C169" s="10"/>
      <c r="D169" s="14" t="s">
        <v>232</v>
      </c>
      <c r="E169" s="10"/>
      <c r="F169" s="10"/>
      <c r="G169" s="10"/>
    </row>
    <row r="170" spans="1:7" ht="22.5">
      <c r="A170" s="11" t="s">
        <v>233</v>
      </c>
      <c r="B170" s="11" t="s">
        <v>14</v>
      </c>
      <c r="C170" s="11" t="s">
        <v>83</v>
      </c>
      <c r="D170" s="20" t="s">
        <v>234</v>
      </c>
      <c r="E170" s="12">
        <v>20</v>
      </c>
      <c r="F170" s="12">
        <v>227.24</v>
      </c>
      <c r="G170" s="13">
        <f>ROUND(E170*F170,2)</f>
        <v>4544.8</v>
      </c>
    </row>
    <row r="171" spans="1:7" ht="168.75">
      <c r="A171" s="10"/>
      <c r="B171" s="10"/>
      <c r="C171" s="10"/>
      <c r="D171" s="14" t="s">
        <v>235</v>
      </c>
      <c r="E171" s="10"/>
      <c r="F171" s="10"/>
      <c r="G171" s="10"/>
    </row>
    <row r="172" spans="1:7" ht="22.5">
      <c r="A172" s="11" t="s">
        <v>236</v>
      </c>
      <c r="B172" s="11" t="s">
        <v>14</v>
      </c>
      <c r="C172" s="11" t="s">
        <v>83</v>
      </c>
      <c r="D172" s="20" t="s">
        <v>237</v>
      </c>
      <c r="E172" s="12">
        <v>20</v>
      </c>
      <c r="F172" s="12">
        <v>419.5</v>
      </c>
      <c r="G172" s="13">
        <f>ROUND(E172*F172,2)</f>
        <v>8390</v>
      </c>
    </row>
    <row r="173" spans="1:7" ht="202.5">
      <c r="A173" s="10"/>
      <c r="B173" s="10"/>
      <c r="C173" s="10"/>
      <c r="D173" s="14" t="s">
        <v>238</v>
      </c>
      <c r="E173" s="10"/>
      <c r="F173" s="10"/>
      <c r="G173" s="10"/>
    </row>
    <row r="174" spans="1:7">
      <c r="A174" s="11" t="s">
        <v>239</v>
      </c>
      <c r="B174" s="11" t="s">
        <v>14</v>
      </c>
      <c r="C174" s="11" t="s">
        <v>15</v>
      </c>
      <c r="D174" s="20" t="s">
        <v>240</v>
      </c>
      <c r="E174" s="12">
        <v>1</v>
      </c>
      <c r="F174" s="12">
        <v>9002.9699999999993</v>
      </c>
      <c r="G174" s="13">
        <f>ROUND(E174*F174,2)</f>
        <v>9002.9699999999993</v>
      </c>
    </row>
    <row r="175" spans="1:7" ht="270">
      <c r="A175" s="10"/>
      <c r="B175" s="10"/>
      <c r="C175" s="10"/>
      <c r="D175" s="14" t="s">
        <v>241</v>
      </c>
      <c r="E175" s="10"/>
      <c r="F175" s="10"/>
      <c r="G175" s="10"/>
    </row>
    <row r="176" spans="1:7">
      <c r="A176" s="11" t="s">
        <v>242</v>
      </c>
      <c r="B176" s="11" t="s">
        <v>14</v>
      </c>
      <c r="C176" s="11" t="s">
        <v>15</v>
      </c>
      <c r="D176" s="20" t="s">
        <v>243</v>
      </c>
      <c r="E176" s="12">
        <v>1</v>
      </c>
      <c r="F176" s="12">
        <v>7209.44</v>
      </c>
      <c r="G176" s="13">
        <f>ROUND(E176*F176,2)</f>
        <v>7209.44</v>
      </c>
    </row>
    <row r="177" spans="1:7" ht="281.25">
      <c r="A177" s="10"/>
      <c r="B177" s="10"/>
      <c r="C177" s="10"/>
      <c r="D177" s="14" t="s">
        <v>244</v>
      </c>
      <c r="E177" s="10"/>
      <c r="F177" s="10"/>
      <c r="G177" s="10"/>
    </row>
    <row r="178" spans="1:7">
      <c r="A178" s="11" t="s">
        <v>245</v>
      </c>
      <c r="B178" s="11" t="s">
        <v>14</v>
      </c>
      <c r="C178" s="11" t="s">
        <v>15</v>
      </c>
      <c r="D178" s="20" t="s">
        <v>246</v>
      </c>
      <c r="E178" s="12">
        <v>1</v>
      </c>
      <c r="F178" s="12">
        <v>4483.13</v>
      </c>
      <c r="G178" s="13">
        <f>ROUND(E178*F178,2)</f>
        <v>4483.13</v>
      </c>
    </row>
    <row r="179" spans="1:7" ht="303.75">
      <c r="A179" s="10"/>
      <c r="B179" s="10"/>
      <c r="C179" s="10"/>
      <c r="D179" s="14" t="s">
        <v>247</v>
      </c>
      <c r="E179" s="10"/>
      <c r="F179" s="10"/>
      <c r="G179" s="10"/>
    </row>
    <row r="180" spans="1:7">
      <c r="A180" s="11" t="s">
        <v>248</v>
      </c>
      <c r="B180" s="11" t="s">
        <v>14</v>
      </c>
      <c r="C180" s="11" t="s">
        <v>15</v>
      </c>
      <c r="D180" s="20" t="s">
        <v>249</v>
      </c>
      <c r="E180" s="12">
        <v>3</v>
      </c>
      <c r="F180" s="12">
        <v>3310.53</v>
      </c>
      <c r="G180" s="13">
        <f>ROUND(E180*F180,2)</f>
        <v>9931.59</v>
      </c>
    </row>
    <row r="181" spans="1:7" ht="270">
      <c r="A181" s="10"/>
      <c r="B181" s="10"/>
      <c r="C181" s="10"/>
      <c r="D181" s="14" t="s">
        <v>250</v>
      </c>
      <c r="E181" s="10"/>
      <c r="F181" s="10"/>
      <c r="G181" s="10"/>
    </row>
    <row r="182" spans="1:7">
      <c r="A182" s="11" t="s">
        <v>251</v>
      </c>
      <c r="B182" s="11" t="s">
        <v>14</v>
      </c>
      <c r="C182" s="11" t="s">
        <v>15</v>
      </c>
      <c r="D182" s="20" t="s">
        <v>252</v>
      </c>
      <c r="E182" s="12">
        <v>3</v>
      </c>
      <c r="F182" s="12">
        <v>3972.12</v>
      </c>
      <c r="G182" s="13">
        <f>ROUND(E182*F182,2)</f>
        <v>11916.36</v>
      </c>
    </row>
    <row r="183" spans="1:7" ht="258.75">
      <c r="A183" s="10"/>
      <c r="B183" s="10"/>
      <c r="C183" s="10"/>
      <c r="D183" s="14" t="s">
        <v>253</v>
      </c>
      <c r="E183" s="10"/>
      <c r="F183" s="10"/>
      <c r="G183" s="10"/>
    </row>
    <row r="184" spans="1:7" ht="22.5">
      <c r="A184" s="11" t="s">
        <v>254</v>
      </c>
      <c r="B184" s="11" t="s">
        <v>14</v>
      </c>
      <c r="C184" s="11" t="s">
        <v>26</v>
      </c>
      <c r="D184" s="20" t="s">
        <v>255</v>
      </c>
      <c r="E184" s="12">
        <v>255.05</v>
      </c>
      <c r="F184" s="12">
        <v>36.119999999999997</v>
      </c>
      <c r="G184" s="13">
        <f>ROUND(E184*F184,2)</f>
        <v>9212.41</v>
      </c>
    </row>
    <row r="185" spans="1:7" ht="202.5">
      <c r="A185" s="10"/>
      <c r="B185" s="10"/>
      <c r="C185" s="10"/>
      <c r="D185" s="14" t="s">
        <v>256</v>
      </c>
      <c r="E185" s="10"/>
      <c r="F185" s="10"/>
      <c r="G185" s="10"/>
    </row>
    <row r="186" spans="1:7" ht="22.5">
      <c r="A186" s="11" t="s">
        <v>257</v>
      </c>
      <c r="B186" s="11" t="s">
        <v>14</v>
      </c>
      <c r="C186" s="11" t="s">
        <v>83</v>
      </c>
      <c r="D186" s="20" t="s">
        <v>258</v>
      </c>
      <c r="E186" s="12">
        <v>10</v>
      </c>
      <c r="F186" s="12">
        <v>13.4</v>
      </c>
      <c r="G186" s="13">
        <f>ROUND(E186*F186,2)</f>
        <v>134</v>
      </c>
    </row>
    <row r="187" spans="1:7" ht="337.5">
      <c r="A187" s="10"/>
      <c r="B187" s="10"/>
      <c r="C187" s="10"/>
      <c r="D187" s="14" t="s">
        <v>259</v>
      </c>
      <c r="E187" s="10"/>
      <c r="F187" s="10"/>
      <c r="G187" s="10"/>
    </row>
    <row r="188" spans="1:7" ht="22.5">
      <c r="A188" s="11" t="s">
        <v>260</v>
      </c>
      <c r="B188" s="11" t="s">
        <v>14</v>
      </c>
      <c r="C188" s="11" t="s">
        <v>83</v>
      </c>
      <c r="D188" s="20" t="s">
        <v>261</v>
      </c>
      <c r="E188" s="12">
        <v>25</v>
      </c>
      <c r="F188" s="12">
        <v>29.44</v>
      </c>
      <c r="G188" s="13">
        <f>ROUND(E188*F188,2)</f>
        <v>736</v>
      </c>
    </row>
    <row r="189" spans="1:7" ht="337.5">
      <c r="A189" s="10"/>
      <c r="B189" s="10"/>
      <c r="C189" s="10"/>
      <c r="D189" s="14" t="s">
        <v>262</v>
      </c>
      <c r="E189" s="10"/>
      <c r="F189" s="10"/>
      <c r="G189" s="10"/>
    </row>
    <row r="190" spans="1:7" ht="22.5">
      <c r="A190" s="11" t="s">
        <v>263</v>
      </c>
      <c r="B190" s="11" t="s">
        <v>14</v>
      </c>
      <c r="C190" s="11" t="s">
        <v>15</v>
      </c>
      <c r="D190" s="20" t="s">
        <v>264</v>
      </c>
      <c r="E190" s="12">
        <v>28</v>
      </c>
      <c r="F190" s="12">
        <v>29.81</v>
      </c>
      <c r="G190" s="13">
        <f>ROUND(E190*F190,2)</f>
        <v>834.68</v>
      </c>
    </row>
    <row r="191" spans="1:7" ht="180">
      <c r="A191" s="10"/>
      <c r="B191" s="10"/>
      <c r="C191" s="10"/>
      <c r="D191" s="14" t="s">
        <v>265</v>
      </c>
      <c r="E191" s="10"/>
      <c r="F191" s="10"/>
      <c r="G191" s="10"/>
    </row>
    <row r="192" spans="1:7" ht="22.5">
      <c r="A192" s="11" t="s">
        <v>266</v>
      </c>
      <c r="B192" s="11" t="s">
        <v>14</v>
      </c>
      <c r="C192" s="11" t="s">
        <v>15</v>
      </c>
      <c r="D192" s="20" t="s">
        <v>267</v>
      </c>
      <c r="E192" s="12">
        <v>5</v>
      </c>
      <c r="F192" s="12">
        <v>49.75</v>
      </c>
      <c r="G192" s="13">
        <f>ROUND(E192*F192,2)</f>
        <v>248.75</v>
      </c>
    </row>
    <row r="193" spans="1:7" ht="180">
      <c r="A193" s="10"/>
      <c r="B193" s="10"/>
      <c r="C193" s="10"/>
      <c r="D193" s="14" t="s">
        <v>268</v>
      </c>
      <c r="E193" s="10"/>
      <c r="F193" s="10"/>
      <c r="G193" s="10"/>
    </row>
    <row r="194" spans="1:7" ht="22.5">
      <c r="A194" s="11" t="s">
        <v>269</v>
      </c>
      <c r="B194" s="11" t="s">
        <v>14</v>
      </c>
      <c r="C194" s="11" t="s">
        <v>15</v>
      </c>
      <c r="D194" s="20" t="s">
        <v>270</v>
      </c>
      <c r="E194" s="12">
        <v>5</v>
      </c>
      <c r="F194" s="12">
        <v>76.16</v>
      </c>
      <c r="G194" s="13">
        <f>ROUND(E194*F194,2)</f>
        <v>380.8</v>
      </c>
    </row>
    <row r="195" spans="1:7" ht="191.25">
      <c r="A195" s="10"/>
      <c r="B195" s="10"/>
      <c r="C195" s="10"/>
      <c r="D195" s="14" t="s">
        <v>271</v>
      </c>
      <c r="E195" s="10"/>
      <c r="F195" s="10"/>
      <c r="G195" s="10"/>
    </row>
    <row r="196" spans="1:7" ht="22.5">
      <c r="A196" s="11" t="s">
        <v>272</v>
      </c>
      <c r="B196" s="11" t="s">
        <v>14</v>
      </c>
      <c r="C196" s="11" t="s">
        <v>15</v>
      </c>
      <c r="D196" s="20" t="s">
        <v>273</v>
      </c>
      <c r="E196" s="12">
        <v>0</v>
      </c>
      <c r="F196" s="12">
        <v>92.5</v>
      </c>
      <c r="G196" s="13">
        <f>ROUND(E196*F196,2)</f>
        <v>0</v>
      </c>
    </row>
    <row r="197" spans="1:7" ht="180">
      <c r="A197" s="10"/>
      <c r="B197" s="10"/>
      <c r="C197" s="10"/>
      <c r="D197" s="14" t="s">
        <v>274</v>
      </c>
      <c r="E197" s="10"/>
      <c r="F197" s="10"/>
      <c r="G197" s="10"/>
    </row>
    <row r="198" spans="1:7" ht="22.5">
      <c r="A198" s="11" t="s">
        <v>275</v>
      </c>
      <c r="B198" s="11" t="s">
        <v>14</v>
      </c>
      <c r="C198" s="11" t="s">
        <v>15</v>
      </c>
      <c r="D198" s="20" t="s">
        <v>276</v>
      </c>
      <c r="E198" s="12">
        <v>2</v>
      </c>
      <c r="F198" s="12">
        <v>138.62</v>
      </c>
      <c r="G198" s="13">
        <f>ROUND(E198*F198,2)</f>
        <v>277.24</v>
      </c>
    </row>
    <row r="199" spans="1:7" ht="202.5">
      <c r="A199" s="10"/>
      <c r="B199" s="10"/>
      <c r="C199" s="10"/>
      <c r="D199" s="14" t="s">
        <v>277</v>
      </c>
      <c r="E199" s="10"/>
      <c r="F199" s="10"/>
      <c r="G199" s="10"/>
    </row>
    <row r="200" spans="1:7" ht="22.5">
      <c r="A200" s="11" t="s">
        <v>278</v>
      </c>
      <c r="B200" s="11" t="s">
        <v>14</v>
      </c>
      <c r="C200" s="11" t="s">
        <v>15</v>
      </c>
      <c r="D200" s="20" t="s">
        <v>279</v>
      </c>
      <c r="E200" s="12">
        <v>4</v>
      </c>
      <c r="F200" s="12">
        <v>201.15</v>
      </c>
      <c r="G200" s="13">
        <f>ROUND(E200*F200,2)</f>
        <v>804.6</v>
      </c>
    </row>
    <row r="201" spans="1:7">
      <c r="A201" s="10"/>
      <c r="B201" s="10"/>
      <c r="C201" s="10"/>
      <c r="D201" s="14"/>
      <c r="E201" s="10"/>
      <c r="F201" s="10"/>
      <c r="G201" s="10"/>
    </row>
    <row r="202" spans="1:7" ht="22.5">
      <c r="A202" s="11" t="s">
        <v>280</v>
      </c>
      <c r="B202" s="11" t="s">
        <v>14</v>
      </c>
      <c r="C202" s="11" t="s">
        <v>15</v>
      </c>
      <c r="D202" s="20" t="s">
        <v>281</v>
      </c>
      <c r="E202" s="12">
        <v>4</v>
      </c>
      <c r="F202" s="12">
        <v>170.13</v>
      </c>
      <c r="G202" s="13">
        <f>ROUND(E202*F202,2)</f>
        <v>680.52</v>
      </c>
    </row>
    <row r="203" spans="1:7" ht="191.25">
      <c r="A203" s="10"/>
      <c r="B203" s="10"/>
      <c r="C203" s="10"/>
      <c r="D203" s="14" t="s">
        <v>282</v>
      </c>
      <c r="E203" s="10"/>
      <c r="F203" s="10"/>
      <c r="G203" s="10"/>
    </row>
    <row r="204" spans="1:7" ht="22.5">
      <c r="A204" s="11" t="s">
        <v>283</v>
      </c>
      <c r="B204" s="11" t="s">
        <v>14</v>
      </c>
      <c r="C204" s="11" t="s">
        <v>15</v>
      </c>
      <c r="D204" s="20" t="s">
        <v>284</v>
      </c>
      <c r="E204" s="12">
        <v>6</v>
      </c>
      <c r="F204" s="12">
        <v>779.4</v>
      </c>
      <c r="G204" s="13">
        <f>ROUND(E204*F204,2)</f>
        <v>4676.3999999999996</v>
      </c>
    </row>
    <row r="205" spans="1:7" ht="292.5">
      <c r="A205" s="10"/>
      <c r="B205" s="10"/>
      <c r="C205" s="10"/>
      <c r="D205" s="14" t="s">
        <v>285</v>
      </c>
      <c r="E205" s="10"/>
      <c r="F205" s="10"/>
      <c r="G205" s="10"/>
    </row>
    <row r="206" spans="1:7" ht="22.5">
      <c r="A206" s="11" t="s">
        <v>286</v>
      </c>
      <c r="B206" s="11" t="s">
        <v>14</v>
      </c>
      <c r="C206" s="11" t="s">
        <v>15</v>
      </c>
      <c r="D206" s="20" t="s">
        <v>287</v>
      </c>
      <c r="E206" s="12">
        <v>8</v>
      </c>
      <c r="F206" s="12">
        <v>1802.26</v>
      </c>
      <c r="G206" s="13">
        <f>ROUND(E206*F206,2)</f>
        <v>14418.08</v>
      </c>
    </row>
    <row r="207" spans="1:7" ht="281.25">
      <c r="A207" s="10"/>
      <c r="B207" s="10"/>
      <c r="C207" s="10"/>
      <c r="D207" s="14" t="s">
        <v>288</v>
      </c>
      <c r="E207" s="10"/>
      <c r="F207" s="10"/>
      <c r="G207" s="10"/>
    </row>
    <row r="208" spans="1:7" ht="22.5">
      <c r="A208" s="11" t="s">
        <v>289</v>
      </c>
      <c r="B208" s="11" t="s">
        <v>14</v>
      </c>
      <c r="C208" s="11" t="s">
        <v>15</v>
      </c>
      <c r="D208" s="20" t="s">
        <v>290</v>
      </c>
      <c r="E208" s="12">
        <v>1</v>
      </c>
      <c r="F208" s="12">
        <v>3803.09</v>
      </c>
      <c r="G208" s="13">
        <f>ROUND(E208*F208,2)</f>
        <v>3803.09</v>
      </c>
    </row>
    <row r="209" spans="1:7" ht="292.5">
      <c r="A209" s="10"/>
      <c r="B209" s="10"/>
      <c r="C209" s="10"/>
      <c r="D209" s="14" t="s">
        <v>291</v>
      </c>
      <c r="E209" s="10"/>
      <c r="F209" s="10"/>
      <c r="G209" s="10"/>
    </row>
    <row r="210" spans="1:7" ht="22.5">
      <c r="A210" s="11" t="s">
        <v>292</v>
      </c>
      <c r="B210" s="11" t="s">
        <v>14</v>
      </c>
      <c r="C210" s="11" t="s">
        <v>15</v>
      </c>
      <c r="D210" s="20" t="s">
        <v>293</v>
      </c>
      <c r="E210" s="12">
        <v>3</v>
      </c>
      <c r="F210" s="12">
        <v>128.84</v>
      </c>
      <c r="G210" s="13">
        <f>ROUND(E210*F210,2)</f>
        <v>386.52</v>
      </c>
    </row>
    <row r="211" spans="1:7" ht="146.25">
      <c r="A211" s="10"/>
      <c r="B211" s="10"/>
      <c r="C211" s="10"/>
      <c r="D211" s="14" t="s">
        <v>294</v>
      </c>
      <c r="E211" s="10"/>
      <c r="F211" s="10"/>
      <c r="G211" s="10"/>
    </row>
    <row r="212" spans="1:7" ht="22.5">
      <c r="A212" s="11" t="s">
        <v>295</v>
      </c>
      <c r="B212" s="11" t="s">
        <v>14</v>
      </c>
      <c r="C212" s="11" t="s">
        <v>15</v>
      </c>
      <c r="D212" s="20" t="s">
        <v>296</v>
      </c>
      <c r="E212" s="12">
        <v>4</v>
      </c>
      <c r="F212" s="12">
        <v>521.76</v>
      </c>
      <c r="G212" s="13">
        <f>ROUND(E212*F212,2)</f>
        <v>2087.04</v>
      </c>
    </row>
    <row r="213" spans="1:7" ht="157.5">
      <c r="A213" s="10"/>
      <c r="B213" s="10"/>
      <c r="C213" s="10"/>
      <c r="D213" s="14" t="s">
        <v>297</v>
      </c>
      <c r="E213" s="10"/>
      <c r="F213" s="10"/>
      <c r="G213" s="10"/>
    </row>
    <row r="214" spans="1:7" ht="22.5">
      <c r="A214" s="11" t="s">
        <v>298</v>
      </c>
      <c r="B214" s="11" t="s">
        <v>14</v>
      </c>
      <c r="C214" s="11" t="s">
        <v>15</v>
      </c>
      <c r="D214" s="20" t="s">
        <v>299</v>
      </c>
      <c r="E214" s="12">
        <v>0</v>
      </c>
      <c r="F214" s="12">
        <v>1256.9100000000001</v>
      </c>
      <c r="G214" s="13">
        <f>ROUND(E214*F214,2)</f>
        <v>0</v>
      </c>
    </row>
    <row r="215" spans="1:7" ht="146.25">
      <c r="A215" s="10"/>
      <c r="B215" s="10"/>
      <c r="C215" s="10"/>
      <c r="D215" s="14" t="s">
        <v>300</v>
      </c>
      <c r="E215" s="10"/>
      <c r="F215" s="10"/>
      <c r="G215" s="10"/>
    </row>
    <row r="216" spans="1:7" ht="33.75">
      <c r="A216" s="11" t="s">
        <v>301</v>
      </c>
      <c r="B216" s="11" t="s">
        <v>14</v>
      </c>
      <c r="C216" s="11" t="s">
        <v>15</v>
      </c>
      <c r="D216" s="20" t="s">
        <v>302</v>
      </c>
      <c r="E216" s="12">
        <v>0</v>
      </c>
      <c r="F216" s="12">
        <v>4085.29</v>
      </c>
      <c r="G216" s="13">
        <f>ROUND(E216*F216,2)</f>
        <v>0</v>
      </c>
    </row>
    <row r="217" spans="1:7" ht="146.25">
      <c r="A217" s="10"/>
      <c r="B217" s="10"/>
      <c r="C217" s="10"/>
      <c r="D217" s="14" t="s">
        <v>303</v>
      </c>
      <c r="E217" s="10"/>
      <c r="F217" s="10"/>
      <c r="G217" s="10"/>
    </row>
    <row r="218" spans="1:7" ht="22.5">
      <c r="A218" s="11" t="s">
        <v>304</v>
      </c>
      <c r="B218" s="11" t="s">
        <v>14</v>
      </c>
      <c r="C218" s="11" t="s">
        <v>15</v>
      </c>
      <c r="D218" s="20" t="s">
        <v>305</v>
      </c>
      <c r="E218" s="12">
        <v>0</v>
      </c>
      <c r="F218" s="12">
        <v>889.93</v>
      </c>
      <c r="G218" s="13">
        <f>ROUND(E218*F218,2)</f>
        <v>0</v>
      </c>
    </row>
    <row r="219" spans="1:7" ht="409.5">
      <c r="A219" s="10"/>
      <c r="B219" s="10"/>
      <c r="C219" s="10"/>
      <c r="D219" s="14" t="s">
        <v>306</v>
      </c>
      <c r="E219" s="10"/>
      <c r="F219" s="10"/>
      <c r="G219" s="10"/>
    </row>
    <row r="220" spans="1:7" ht="22.5">
      <c r="A220" s="11" t="s">
        <v>307</v>
      </c>
      <c r="B220" s="11" t="s">
        <v>14</v>
      </c>
      <c r="C220" s="11" t="s">
        <v>15</v>
      </c>
      <c r="D220" s="20" t="s">
        <v>308</v>
      </c>
      <c r="E220" s="12">
        <v>0</v>
      </c>
      <c r="F220" s="12">
        <v>1588.97</v>
      </c>
      <c r="G220" s="13">
        <f>ROUND(E220*F220,2)</f>
        <v>0</v>
      </c>
    </row>
    <row r="221" spans="1:7" ht="409.5">
      <c r="A221" s="10"/>
      <c r="B221" s="10"/>
      <c r="C221" s="10"/>
      <c r="D221" s="14" t="s">
        <v>309</v>
      </c>
      <c r="E221" s="10"/>
      <c r="F221" s="10"/>
      <c r="G221" s="10"/>
    </row>
    <row r="222" spans="1:7" ht="22.5">
      <c r="A222" s="11" t="s">
        <v>310</v>
      </c>
      <c r="B222" s="11" t="s">
        <v>14</v>
      </c>
      <c r="C222" s="11" t="s">
        <v>15</v>
      </c>
      <c r="D222" s="20" t="s">
        <v>311</v>
      </c>
      <c r="E222" s="12">
        <v>3</v>
      </c>
      <c r="F222" s="12">
        <v>1700.88</v>
      </c>
      <c r="G222" s="13">
        <f>ROUND(E222*F222,2)</f>
        <v>5102.6400000000003</v>
      </c>
    </row>
    <row r="223" spans="1:7" ht="409.5">
      <c r="A223" s="10"/>
      <c r="B223" s="10"/>
      <c r="C223" s="10"/>
      <c r="D223" s="14" t="s">
        <v>312</v>
      </c>
      <c r="E223" s="10"/>
      <c r="F223" s="10"/>
      <c r="G223" s="10"/>
    </row>
    <row r="224" spans="1:7" ht="22.5">
      <c r="A224" s="11" t="s">
        <v>313</v>
      </c>
      <c r="B224" s="11" t="s">
        <v>14</v>
      </c>
      <c r="C224" s="11" t="s">
        <v>15</v>
      </c>
      <c r="D224" s="20" t="s">
        <v>314</v>
      </c>
      <c r="E224" s="12">
        <v>3</v>
      </c>
      <c r="F224" s="12">
        <v>3091.37</v>
      </c>
      <c r="G224" s="13">
        <f>ROUND(E224*F224,2)</f>
        <v>9274.11</v>
      </c>
    </row>
    <row r="225" spans="1:7" ht="409.5">
      <c r="A225" s="10"/>
      <c r="B225" s="10"/>
      <c r="C225" s="10"/>
      <c r="D225" s="14" t="s">
        <v>315</v>
      </c>
      <c r="E225" s="10"/>
      <c r="F225" s="10"/>
      <c r="G225" s="10"/>
    </row>
    <row r="226" spans="1:7" ht="33.75">
      <c r="A226" s="11" t="s">
        <v>316</v>
      </c>
      <c r="B226" s="11" t="s">
        <v>14</v>
      </c>
      <c r="C226" s="11" t="s">
        <v>15</v>
      </c>
      <c r="D226" s="20" t="s">
        <v>317</v>
      </c>
      <c r="E226" s="12">
        <v>1</v>
      </c>
      <c r="F226" s="12">
        <v>77.12</v>
      </c>
      <c r="G226" s="13">
        <f>ROUND(E226*F226,2)</f>
        <v>77.12</v>
      </c>
    </row>
    <row r="227" spans="1:7" ht="56.25">
      <c r="A227" s="10"/>
      <c r="B227" s="10"/>
      <c r="C227" s="10"/>
      <c r="D227" s="14" t="s">
        <v>318</v>
      </c>
      <c r="E227" s="10"/>
      <c r="F227" s="10"/>
      <c r="G227" s="10"/>
    </row>
    <row r="228" spans="1:7" ht="22.5">
      <c r="A228" s="11" t="s">
        <v>319</v>
      </c>
      <c r="B228" s="11" t="s">
        <v>14</v>
      </c>
      <c r="C228" s="11" t="s">
        <v>15</v>
      </c>
      <c r="D228" s="20" t="s">
        <v>320</v>
      </c>
      <c r="E228" s="12">
        <v>1</v>
      </c>
      <c r="F228" s="12">
        <v>250.01</v>
      </c>
      <c r="G228" s="13">
        <f>ROUND(E228*F228,2)</f>
        <v>250.01</v>
      </c>
    </row>
    <row r="229" spans="1:7" ht="101.25">
      <c r="A229" s="10"/>
      <c r="B229" s="10"/>
      <c r="C229" s="10"/>
      <c r="D229" s="14" t="s">
        <v>321</v>
      </c>
      <c r="E229" s="10"/>
      <c r="F229" s="10"/>
      <c r="G229" s="10"/>
    </row>
    <row r="230" spans="1:7" ht="22.5">
      <c r="A230" s="11" t="s">
        <v>322</v>
      </c>
      <c r="B230" s="11" t="s">
        <v>14</v>
      </c>
      <c r="C230" s="11" t="s">
        <v>15</v>
      </c>
      <c r="D230" s="20" t="s">
        <v>323</v>
      </c>
      <c r="E230" s="12">
        <v>1</v>
      </c>
      <c r="F230" s="12">
        <v>881.51</v>
      </c>
      <c r="G230" s="13">
        <f>ROUND(E230*F230,2)</f>
        <v>881.51</v>
      </c>
    </row>
    <row r="231" spans="1:7" ht="101.25">
      <c r="A231" s="10"/>
      <c r="B231" s="10"/>
      <c r="C231" s="10"/>
      <c r="D231" s="14" t="s">
        <v>324</v>
      </c>
      <c r="E231" s="10"/>
      <c r="F231" s="10"/>
      <c r="G231" s="10"/>
    </row>
    <row r="232" spans="1:7" ht="22.5">
      <c r="A232" s="11" t="s">
        <v>325</v>
      </c>
      <c r="B232" s="11" t="s">
        <v>14</v>
      </c>
      <c r="C232" s="11" t="s">
        <v>15</v>
      </c>
      <c r="D232" s="20" t="s">
        <v>326</v>
      </c>
      <c r="E232" s="12">
        <v>3</v>
      </c>
      <c r="F232" s="12">
        <v>1234.6099999999999</v>
      </c>
      <c r="G232" s="13">
        <f>ROUND(E232*F232,2)</f>
        <v>3703.83</v>
      </c>
    </row>
    <row r="233" spans="1:7" ht="90">
      <c r="A233" s="10"/>
      <c r="B233" s="10"/>
      <c r="C233" s="10"/>
      <c r="D233" s="14" t="s">
        <v>327</v>
      </c>
      <c r="E233" s="10"/>
      <c r="F233" s="10"/>
      <c r="G233" s="10"/>
    </row>
    <row r="234" spans="1:7" ht="22.5">
      <c r="A234" s="11" t="s">
        <v>328</v>
      </c>
      <c r="B234" s="11" t="s">
        <v>14</v>
      </c>
      <c r="C234" s="11" t="s">
        <v>15</v>
      </c>
      <c r="D234" s="20" t="s">
        <v>329</v>
      </c>
      <c r="E234" s="12">
        <v>3</v>
      </c>
      <c r="F234" s="12">
        <v>1568.46</v>
      </c>
      <c r="G234" s="13">
        <f>ROUND(E234*F234,2)</f>
        <v>4705.38</v>
      </c>
    </row>
    <row r="235" spans="1:7" ht="90">
      <c r="A235" s="10"/>
      <c r="B235" s="10"/>
      <c r="C235" s="10"/>
      <c r="D235" s="14" t="s">
        <v>330</v>
      </c>
      <c r="E235" s="10"/>
      <c r="F235" s="10"/>
      <c r="G235" s="10"/>
    </row>
    <row r="236" spans="1:7" ht="22.5">
      <c r="A236" s="11" t="s">
        <v>331</v>
      </c>
      <c r="B236" s="11" t="s">
        <v>14</v>
      </c>
      <c r="C236" s="11" t="s">
        <v>15</v>
      </c>
      <c r="D236" s="20" t="s">
        <v>332</v>
      </c>
      <c r="E236" s="12">
        <v>0</v>
      </c>
      <c r="F236" s="12">
        <v>78.45</v>
      </c>
      <c r="G236" s="13">
        <f>ROUND(E236*F236,2)</f>
        <v>0</v>
      </c>
    </row>
    <row r="237" spans="1:7" ht="112.5">
      <c r="A237" s="10"/>
      <c r="B237" s="10"/>
      <c r="C237" s="10"/>
      <c r="D237" s="14" t="s">
        <v>333</v>
      </c>
      <c r="E237" s="10"/>
      <c r="F237" s="10"/>
      <c r="G237" s="10"/>
    </row>
    <row r="238" spans="1:7" ht="22.5">
      <c r="A238" s="11" t="s">
        <v>334</v>
      </c>
      <c r="B238" s="11" t="s">
        <v>14</v>
      </c>
      <c r="C238" s="11" t="s">
        <v>15</v>
      </c>
      <c r="D238" s="20" t="s">
        <v>335</v>
      </c>
      <c r="E238" s="12">
        <v>2</v>
      </c>
      <c r="F238" s="12">
        <v>97.32</v>
      </c>
      <c r="G238" s="13">
        <f>ROUND(E238*F238,2)</f>
        <v>194.64</v>
      </c>
    </row>
    <row r="239" spans="1:7" ht="112.5">
      <c r="A239" s="10"/>
      <c r="B239" s="10"/>
      <c r="C239" s="10"/>
      <c r="D239" s="14" t="s">
        <v>336</v>
      </c>
      <c r="E239" s="10"/>
      <c r="F239" s="10"/>
      <c r="G239" s="10"/>
    </row>
    <row r="240" spans="1:7" ht="22.5">
      <c r="A240" s="11" t="s">
        <v>337</v>
      </c>
      <c r="B240" s="11" t="s">
        <v>14</v>
      </c>
      <c r="C240" s="11" t="s">
        <v>15</v>
      </c>
      <c r="D240" s="20" t="s">
        <v>338</v>
      </c>
      <c r="E240" s="12">
        <v>0</v>
      </c>
      <c r="F240" s="12">
        <v>152.47999999999999</v>
      </c>
      <c r="G240" s="13">
        <f>ROUND(E240*F240,2)</f>
        <v>0</v>
      </c>
    </row>
    <row r="241" spans="1:7" ht="146.25">
      <c r="A241" s="10"/>
      <c r="B241" s="10"/>
      <c r="C241" s="10"/>
      <c r="D241" s="14" t="s">
        <v>339</v>
      </c>
      <c r="E241" s="10"/>
      <c r="F241" s="10"/>
      <c r="G241" s="10"/>
    </row>
    <row r="242" spans="1:7" ht="22.5">
      <c r="A242" s="11" t="s">
        <v>340</v>
      </c>
      <c r="B242" s="11" t="s">
        <v>14</v>
      </c>
      <c r="C242" s="11" t="s">
        <v>15</v>
      </c>
      <c r="D242" s="20" t="s">
        <v>341</v>
      </c>
      <c r="E242" s="12">
        <v>2</v>
      </c>
      <c r="F242" s="12">
        <v>208</v>
      </c>
      <c r="G242" s="13">
        <f>ROUND(E242*F242,2)</f>
        <v>416</v>
      </c>
    </row>
    <row r="243" spans="1:7" ht="168.75">
      <c r="A243" s="10"/>
      <c r="B243" s="10"/>
      <c r="C243" s="10"/>
      <c r="D243" s="14" t="s">
        <v>342</v>
      </c>
      <c r="E243" s="10"/>
      <c r="F243" s="10"/>
      <c r="G243" s="10"/>
    </row>
    <row r="244" spans="1:7">
      <c r="A244" s="11" t="s">
        <v>343</v>
      </c>
      <c r="B244" s="11" t="s">
        <v>14</v>
      </c>
      <c r="C244" s="11" t="s">
        <v>15</v>
      </c>
      <c r="D244" s="20" t="s">
        <v>344</v>
      </c>
      <c r="E244" s="12">
        <v>0</v>
      </c>
      <c r="F244" s="12">
        <v>80.38</v>
      </c>
      <c r="G244" s="13">
        <f>ROUND(E244*F244,2)</f>
        <v>0</v>
      </c>
    </row>
    <row r="245" spans="1:7" ht="213.75">
      <c r="A245" s="10"/>
      <c r="B245" s="10"/>
      <c r="C245" s="10"/>
      <c r="D245" s="14" t="s">
        <v>345</v>
      </c>
      <c r="E245" s="10"/>
      <c r="F245" s="10"/>
      <c r="G245" s="10"/>
    </row>
    <row r="246" spans="1:7">
      <c r="A246" s="11" t="s">
        <v>346</v>
      </c>
      <c r="B246" s="11" t="s">
        <v>14</v>
      </c>
      <c r="C246" s="11" t="s">
        <v>15</v>
      </c>
      <c r="D246" s="20" t="s">
        <v>347</v>
      </c>
      <c r="E246" s="12">
        <v>1</v>
      </c>
      <c r="F246" s="12">
        <v>144.88</v>
      </c>
      <c r="G246" s="13">
        <f>ROUND(E246*F246,2)</f>
        <v>144.88</v>
      </c>
    </row>
    <row r="247" spans="1:7" ht="213.75">
      <c r="A247" s="10"/>
      <c r="B247" s="10"/>
      <c r="C247" s="10"/>
      <c r="D247" s="14" t="s">
        <v>348</v>
      </c>
      <c r="E247" s="10"/>
      <c r="F247" s="10"/>
      <c r="G247" s="10"/>
    </row>
    <row r="248" spans="1:7" ht="22.5">
      <c r="A248" s="11" t="s">
        <v>349</v>
      </c>
      <c r="B248" s="11" t="s">
        <v>14</v>
      </c>
      <c r="C248" s="11" t="s">
        <v>15</v>
      </c>
      <c r="D248" s="20" t="s">
        <v>350</v>
      </c>
      <c r="E248" s="12">
        <v>6</v>
      </c>
      <c r="F248" s="12">
        <v>173.54</v>
      </c>
      <c r="G248" s="13">
        <f>ROUND(E248*F248,2)</f>
        <v>1041.24</v>
      </c>
    </row>
    <row r="249" spans="1:7" ht="123.75">
      <c r="A249" s="10"/>
      <c r="B249" s="10"/>
      <c r="C249" s="10"/>
      <c r="D249" s="14" t="s">
        <v>351</v>
      </c>
      <c r="E249" s="10"/>
      <c r="F249" s="10"/>
      <c r="G249" s="10"/>
    </row>
    <row r="250" spans="1:7" ht="22.5">
      <c r="A250" s="11" t="s">
        <v>352</v>
      </c>
      <c r="B250" s="11" t="s">
        <v>14</v>
      </c>
      <c r="C250" s="11" t="s">
        <v>15</v>
      </c>
      <c r="D250" s="20" t="s">
        <v>353</v>
      </c>
      <c r="E250" s="12">
        <v>5</v>
      </c>
      <c r="F250" s="12">
        <v>215.54</v>
      </c>
      <c r="G250" s="13">
        <f>ROUND(E250*F250,2)</f>
        <v>1077.7</v>
      </c>
    </row>
    <row r="251" spans="1:7" ht="123.75">
      <c r="A251" s="10"/>
      <c r="B251" s="10"/>
      <c r="C251" s="10"/>
      <c r="D251" s="14" t="s">
        <v>354</v>
      </c>
      <c r="E251" s="10"/>
      <c r="F251" s="10"/>
      <c r="G251" s="10"/>
    </row>
    <row r="252" spans="1:7">
      <c r="A252" s="11" t="s">
        <v>355</v>
      </c>
      <c r="B252" s="11" t="s">
        <v>14</v>
      </c>
      <c r="C252" s="11" t="s">
        <v>15</v>
      </c>
      <c r="D252" s="20" t="s">
        <v>356</v>
      </c>
      <c r="E252" s="12">
        <v>5</v>
      </c>
      <c r="F252" s="12">
        <v>109.47</v>
      </c>
      <c r="G252" s="13">
        <f>ROUND(E252*F252,2)</f>
        <v>547.35</v>
      </c>
    </row>
    <row r="253" spans="1:7" ht="78.75">
      <c r="A253" s="10"/>
      <c r="B253" s="10"/>
      <c r="C253" s="10"/>
      <c r="D253" s="14" t="s">
        <v>357</v>
      </c>
      <c r="E253" s="10"/>
      <c r="F253" s="10"/>
      <c r="G253" s="10"/>
    </row>
    <row r="254" spans="1:7" ht="22.5">
      <c r="A254" s="11" t="s">
        <v>358</v>
      </c>
      <c r="B254" s="11" t="s">
        <v>14</v>
      </c>
      <c r="C254" s="11" t="s">
        <v>15</v>
      </c>
      <c r="D254" s="20" t="s">
        <v>359</v>
      </c>
      <c r="E254" s="12">
        <v>0</v>
      </c>
      <c r="F254" s="12">
        <v>127.05</v>
      </c>
      <c r="G254" s="13">
        <f>ROUND(E254*F254,2)</f>
        <v>0</v>
      </c>
    </row>
    <row r="255" spans="1:7" ht="191.25">
      <c r="A255" s="10"/>
      <c r="B255" s="10"/>
      <c r="C255" s="10"/>
      <c r="D255" s="14" t="s">
        <v>360</v>
      </c>
      <c r="E255" s="10"/>
      <c r="F255" s="10"/>
      <c r="G255" s="10"/>
    </row>
    <row r="256" spans="1:7" ht="22.5">
      <c r="A256" s="11" t="s">
        <v>361</v>
      </c>
      <c r="B256" s="11" t="s">
        <v>14</v>
      </c>
      <c r="C256" s="11" t="s">
        <v>15</v>
      </c>
      <c r="D256" s="20" t="s">
        <v>362</v>
      </c>
      <c r="E256" s="12">
        <v>0</v>
      </c>
      <c r="F256" s="12">
        <v>230.77</v>
      </c>
      <c r="G256" s="13">
        <f>ROUND(E256*F256,2)</f>
        <v>0</v>
      </c>
    </row>
    <row r="257" spans="1:7" ht="315">
      <c r="A257" s="10"/>
      <c r="B257" s="10"/>
      <c r="C257" s="10"/>
      <c r="D257" s="14" t="s">
        <v>363</v>
      </c>
      <c r="E257" s="10"/>
      <c r="F257" s="10"/>
      <c r="G257" s="10"/>
    </row>
    <row r="258" spans="1:7">
      <c r="A258" s="11" t="s">
        <v>364</v>
      </c>
      <c r="B258" s="11" t="s">
        <v>14</v>
      </c>
      <c r="C258" s="11" t="s">
        <v>15</v>
      </c>
      <c r="D258" s="20" t="s">
        <v>365</v>
      </c>
      <c r="E258" s="12">
        <v>0</v>
      </c>
      <c r="F258" s="12">
        <v>367.46</v>
      </c>
      <c r="G258" s="13">
        <f>ROUND(E258*F258,2)</f>
        <v>0</v>
      </c>
    </row>
    <row r="259" spans="1:7" ht="315">
      <c r="A259" s="10"/>
      <c r="B259" s="10"/>
      <c r="C259" s="10"/>
      <c r="D259" s="14" t="s">
        <v>366</v>
      </c>
      <c r="E259" s="10"/>
      <c r="F259" s="10"/>
      <c r="G259" s="10"/>
    </row>
    <row r="260" spans="1:7" ht="22.5">
      <c r="A260" s="11" t="s">
        <v>367</v>
      </c>
      <c r="B260" s="11" t="s">
        <v>14</v>
      </c>
      <c r="C260" s="11" t="s">
        <v>15</v>
      </c>
      <c r="D260" s="20" t="s">
        <v>368</v>
      </c>
      <c r="E260" s="12">
        <v>0</v>
      </c>
      <c r="F260" s="12">
        <v>2306.15</v>
      </c>
      <c r="G260" s="13">
        <f>ROUND(E260*F260,2)</f>
        <v>0</v>
      </c>
    </row>
    <row r="261" spans="1:7" ht="168.75">
      <c r="A261" s="10"/>
      <c r="B261" s="10"/>
      <c r="C261" s="10"/>
      <c r="D261" s="14" t="s">
        <v>369</v>
      </c>
      <c r="E261" s="10"/>
      <c r="F261" s="10"/>
      <c r="G261" s="10"/>
    </row>
    <row r="262" spans="1:7" ht="22.5">
      <c r="A262" s="11" t="s">
        <v>370</v>
      </c>
      <c r="B262" s="11" t="s">
        <v>14</v>
      </c>
      <c r="C262" s="11" t="s">
        <v>15</v>
      </c>
      <c r="D262" s="20" t="s">
        <v>371</v>
      </c>
      <c r="E262" s="12">
        <v>0</v>
      </c>
      <c r="F262" s="12">
        <v>3371.02</v>
      </c>
      <c r="G262" s="13">
        <f>ROUND(E262*F262,2)</f>
        <v>0</v>
      </c>
    </row>
    <row r="263" spans="1:7" ht="180">
      <c r="A263" s="10"/>
      <c r="B263" s="10"/>
      <c r="C263" s="10"/>
      <c r="D263" s="14" t="s">
        <v>372</v>
      </c>
      <c r="E263" s="10"/>
      <c r="F263" s="10"/>
      <c r="G263" s="10"/>
    </row>
    <row r="264" spans="1:7" ht="22.5">
      <c r="A264" s="11" t="s">
        <v>373</v>
      </c>
      <c r="B264" s="11" t="s">
        <v>14</v>
      </c>
      <c r="C264" s="11" t="s">
        <v>15</v>
      </c>
      <c r="D264" s="20" t="s">
        <v>374</v>
      </c>
      <c r="E264" s="12">
        <v>0</v>
      </c>
      <c r="F264" s="12">
        <v>7993.02</v>
      </c>
      <c r="G264" s="13">
        <f>ROUND(E264*F264,2)</f>
        <v>0</v>
      </c>
    </row>
    <row r="265" spans="1:7" ht="409.5">
      <c r="A265" s="10"/>
      <c r="B265" s="10"/>
      <c r="C265" s="10"/>
      <c r="D265" s="14" t="s">
        <v>375</v>
      </c>
      <c r="E265" s="10"/>
      <c r="F265" s="10"/>
      <c r="G265" s="10"/>
    </row>
    <row r="266" spans="1:7" ht="22.5">
      <c r="A266" s="11" t="s">
        <v>376</v>
      </c>
      <c r="B266" s="11" t="s">
        <v>14</v>
      </c>
      <c r="C266" s="11" t="s">
        <v>15</v>
      </c>
      <c r="D266" s="20" t="s">
        <v>377</v>
      </c>
      <c r="E266" s="12">
        <v>1</v>
      </c>
      <c r="F266" s="12">
        <v>3825.31</v>
      </c>
      <c r="G266" s="13">
        <f>ROUND(E266*F266,2)</f>
        <v>3825.31</v>
      </c>
    </row>
    <row r="267" spans="1:7" ht="409.5">
      <c r="A267" s="10"/>
      <c r="B267" s="10"/>
      <c r="C267" s="10"/>
      <c r="D267" s="14" t="s">
        <v>378</v>
      </c>
      <c r="E267" s="10"/>
      <c r="F267" s="10"/>
      <c r="G267" s="10"/>
    </row>
    <row r="268" spans="1:7" ht="22.5">
      <c r="A268" s="11" t="s">
        <v>379</v>
      </c>
      <c r="B268" s="11" t="s">
        <v>14</v>
      </c>
      <c r="C268" s="11" t="s">
        <v>15</v>
      </c>
      <c r="D268" s="20" t="s">
        <v>380</v>
      </c>
      <c r="E268" s="12">
        <v>1</v>
      </c>
      <c r="F268" s="12">
        <v>2498.81</v>
      </c>
      <c r="G268" s="13">
        <f>ROUND(E268*F268,2)</f>
        <v>2498.81</v>
      </c>
    </row>
    <row r="269" spans="1:7" ht="409.5">
      <c r="A269" s="10"/>
      <c r="B269" s="10"/>
      <c r="C269" s="10"/>
      <c r="D269" s="14" t="s">
        <v>381</v>
      </c>
      <c r="E269" s="10"/>
      <c r="F269" s="10"/>
      <c r="G269" s="10"/>
    </row>
    <row r="270" spans="1:7">
      <c r="A270" s="11" t="s">
        <v>382</v>
      </c>
      <c r="B270" s="11" t="s">
        <v>14</v>
      </c>
      <c r="C270" s="11" t="s">
        <v>15</v>
      </c>
      <c r="D270" s="20" t="s">
        <v>383</v>
      </c>
      <c r="E270" s="12">
        <v>28</v>
      </c>
      <c r="F270" s="12">
        <v>47.07</v>
      </c>
      <c r="G270" s="13">
        <f>ROUND(E270*F270,2)</f>
        <v>1317.96</v>
      </c>
    </row>
    <row r="271" spans="1:7" ht="67.5">
      <c r="A271" s="10"/>
      <c r="B271" s="10"/>
      <c r="C271" s="10"/>
      <c r="D271" s="14" t="s">
        <v>384</v>
      </c>
      <c r="E271" s="10"/>
      <c r="F271" s="10"/>
      <c r="G271" s="10"/>
    </row>
    <row r="272" spans="1:7">
      <c r="A272" s="11" t="s">
        <v>385</v>
      </c>
      <c r="B272" s="11" t="s">
        <v>14</v>
      </c>
      <c r="C272" s="11" t="s">
        <v>15</v>
      </c>
      <c r="D272" s="20" t="s">
        <v>386</v>
      </c>
      <c r="E272" s="12">
        <v>6</v>
      </c>
      <c r="F272" s="12">
        <v>56.48</v>
      </c>
      <c r="G272" s="13">
        <f>ROUND(E272*F272,2)</f>
        <v>338.88</v>
      </c>
    </row>
    <row r="273" spans="1:7" ht="56.25">
      <c r="A273" s="10"/>
      <c r="B273" s="10"/>
      <c r="C273" s="10"/>
      <c r="D273" s="14" t="s">
        <v>387</v>
      </c>
      <c r="E273" s="10"/>
      <c r="F273" s="10"/>
      <c r="G273" s="10"/>
    </row>
    <row r="274" spans="1:7">
      <c r="A274" s="11" t="s">
        <v>388</v>
      </c>
      <c r="B274" s="11" t="s">
        <v>14</v>
      </c>
      <c r="C274" s="11" t="s">
        <v>15</v>
      </c>
      <c r="D274" s="20" t="s">
        <v>389</v>
      </c>
      <c r="E274" s="12">
        <v>9</v>
      </c>
      <c r="F274" s="12">
        <v>70.61</v>
      </c>
      <c r="G274" s="13">
        <f>ROUND(E274*F274,2)</f>
        <v>635.49</v>
      </c>
    </row>
    <row r="275" spans="1:7" ht="67.5">
      <c r="A275" s="10"/>
      <c r="B275" s="10"/>
      <c r="C275" s="10"/>
      <c r="D275" s="14" t="s">
        <v>390</v>
      </c>
      <c r="E275" s="10"/>
      <c r="F275" s="10"/>
      <c r="G275" s="10"/>
    </row>
    <row r="276" spans="1:7">
      <c r="A276" s="11" t="s">
        <v>391</v>
      </c>
      <c r="B276" s="11" t="s">
        <v>14</v>
      </c>
      <c r="C276" s="11" t="s">
        <v>15</v>
      </c>
      <c r="D276" s="20" t="s">
        <v>392</v>
      </c>
      <c r="E276" s="12">
        <v>0</v>
      </c>
      <c r="F276" s="12">
        <v>84.73</v>
      </c>
      <c r="G276" s="13">
        <f>ROUND(E276*F276,2)</f>
        <v>0</v>
      </c>
    </row>
    <row r="277" spans="1:7" ht="56.25">
      <c r="A277" s="10"/>
      <c r="B277" s="10"/>
      <c r="C277" s="10"/>
      <c r="D277" s="14" t="s">
        <v>393</v>
      </c>
      <c r="E277" s="10"/>
      <c r="F277" s="10"/>
      <c r="G277" s="10"/>
    </row>
    <row r="278" spans="1:7">
      <c r="A278" s="11" t="s">
        <v>394</v>
      </c>
      <c r="B278" s="11" t="s">
        <v>14</v>
      </c>
      <c r="C278" s="11" t="s">
        <v>15</v>
      </c>
      <c r="D278" s="20" t="s">
        <v>395</v>
      </c>
      <c r="E278" s="12">
        <v>0</v>
      </c>
      <c r="F278" s="12">
        <v>141.21</v>
      </c>
      <c r="G278" s="13">
        <f>ROUND(E278*F278,2)</f>
        <v>0</v>
      </c>
    </row>
    <row r="279" spans="1:7" ht="56.25">
      <c r="A279" s="10"/>
      <c r="B279" s="10"/>
      <c r="C279" s="10"/>
      <c r="D279" s="14" t="s">
        <v>396</v>
      </c>
      <c r="E279" s="10"/>
      <c r="F279" s="10"/>
      <c r="G279" s="10"/>
    </row>
    <row r="280" spans="1:7">
      <c r="A280" s="11" t="s">
        <v>397</v>
      </c>
      <c r="B280" s="11" t="s">
        <v>14</v>
      </c>
      <c r="C280" s="11" t="s">
        <v>15</v>
      </c>
      <c r="D280" s="20" t="s">
        <v>398</v>
      </c>
      <c r="E280" s="12">
        <v>0</v>
      </c>
      <c r="F280" s="12">
        <v>188.28</v>
      </c>
      <c r="G280" s="13">
        <f>ROUND(E280*F280,2)</f>
        <v>0</v>
      </c>
    </row>
    <row r="281" spans="1:7" ht="90">
      <c r="A281" s="10"/>
      <c r="B281" s="10"/>
      <c r="C281" s="10"/>
      <c r="D281" s="14" t="s">
        <v>399</v>
      </c>
      <c r="E281" s="10"/>
      <c r="F281" s="10"/>
      <c r="G281" s="10"/>
    </row>
    <row r="282" spans="1:7">
      <c r="A282" s="11" t="s">
        <v>400</v>
      </c>
      <c r="B282" s="11" t="s">
        <v>14</v>
      </c>
      <c r="C282" s="11" t="s">
        <v>15</v>
      </c>
      <c r="D282" s="20" t="s">
        <v>401</v>
      </c>
      <c r="E282" s="12">
        <v>0</v>
      </c>
      <c r="F282" s="12">
        <v>188.28</v>
      </c>
      <c r="G282" s="13">
        <f>ROUND(E282*F282,2)</f>
        <v>0</v>
      </c>
    </row>
    <row r="283" spans="1:7" ht="56.25">
      <c r="A283" s="10"/>
      <c r="B283" s="10"/>
      <c r="C283" s="10"/>
      <c r="D283" s="14" t="s">
        <v>402</v>
      </c>
      <c r="E283" s="10"/>
      <c r="F283" s="10"/>
      <c r="G283" s="10"/>
    </row>
    <row r="284" spans="1:7" ht="22.5">
      <c r="A284" s="11" t="s">
        <v>403</v>
      </c>
      <c r="B284" s="11" t="s">
        <v>14</v>
      </c>
      <c r="C284" s="11" t="s">
        <v>35</v>
      </c>
      <c r="D284" s="20" t="s">
        <v>404</v>
      </c>
      <c r="E284" s="12">
        <v>1</v>
      </c>
      <c r="F284" s="12">
        <v>470.7</v>
      </c>
      <c r="G284" s="13">
        <f>ROUND(E284*F284,2)</f>
        <v>470.7</v>
      </c>
    </row>
    <row r="285" spans="1:7" ht="135">
      <c r="A285" s="10"/>
      <c r="B285" s="10"/>
      <c r="C285" s="10"/>
      <c r="D285" s="14" t="s">
        <v>405</v>
      </c>
      <c r="E285" s="10"/>
      <c r="F285" s="10"/>
      <c r="G285" s="10"/>
    </row>
    <row r="286" spans="1:7" ht="22.5">
      <c r="A286" s="11" t="s">
        <v>406</v>
      </c>
      <c r="B286" s="11" t="s">
        <v>14</v>
      </c>
      <c r="C286" s="11" t="s">
        <v>26</v>
      </c>
      <c r="D286" s="20" t="s">
        <v>407</v>
      </c>
      <c r="E286" s="12">
        <v>291</v>
      </c>
      <c r="F286" s="12">
        <v>32.39</v>
      </c>
      <c r="G286" s="13">
        <f>ROUND(E286*F286,2)</f>
        <v>9425.49</v>
      </c>
    </row>
    <row r="287" spans="1:7" ht="225">
      <c r="A287" s="10"/>
      <c r="B287" s="10"/>
      <c r="C287" s="10"/>
      <c r="D287" s="14" t="s">
        <v>408</v>
      </c>
      <c r="E287" s="10"/>
      <c r="F287" s="10"/>
      <c r="G287" s="10"/>
    </row>
    <row r="288" spans="1:7" ht="22.5">
      <c r="A288" s="11" t="s">
        <v>409</v>
      </c>
      <c r="B288" s="11" t="s">
        <v>14</v>
      </c>
      <c r="C288" s="11" t="s">
        <v>26</v>
      </c>
      <c r="D288" s="20" t="s">
        <v>410</v>
      </c>
      <c r="E288" s="12">
        <v>263</v>
      </c>
      <c r="F288" s="12">
        <v>30.39</v>
      </c>
      <c r="G288" s="13">
        <f>ROUND(E288*F288,2)</f>
        <v>7992.57</v>
      </c>
    </row>
    <row r="289" spans="1:7" ht="247.5">
      <c r="A289" s="10"/>
      <c r="B289" s="10"/>
      <c r="C289" s="10"/>
      <c r="D289" s="14" t="s">
        <v>411</v>
      </c>
      <c r="E289" s="10"/>
      <c r="F289" s="10"/>
      <c r="G289" s="10"/>
    </row>
    <row r="290" spans="1:7" ht="22.5">
      <c r="A290" s="11" t="s">
        <v>412</v>
      </c>
      <c r="B290" s="11" t="s">
        <v>14</v>
      </c>
      <c r="C290" s="11" t="s">
        <v>83</v>
      </c>
      <c r="D290" s="20" t="s">
        <v>413</v>
      </c>
      <c r="E290" s="12">
        <v>80</v>
      </c>
      <c r="F290" s="12">
        <v>34.65</v>
      </c>
      <c r="G290" s="13">
        <f>ROUND(E290*F290,2)</f>
        <v>2772</v>
      </c>
    </row>
    <row r="291" spans="1:7" ht="202.5">
      <c r="A291" s="10"/>
      <c r="B291" s="10"/>
      <c r="C291" s="10"/>
      <c r="D291" s="14" t="s">
        <v>414</v>
      </c>
      <c r="E291" s="10"/>
      <c r="F291" s="10"/>
      <c r="G291" s="10"/>
    </row>
    <row r="292" spans="1:7" ht="22.5">
      <c r="A292" s="11" t="s">
        <v>415</v>
      </c>
      <c r="B292" s="11" t="s">
        <v>14</v>
      </c>
      <c r="C292" s="11" t="s">
        <v>83</v>
      </c>
      <c r="D292" s="20" t="s">
        <v>416</v>
      </c>
      <c r="E292" s="12">
        <v>25</v>
      </c>
      <c r="F292" s="12">
        <v>24.86</v>
      </c>
      <c r="G292" s="13">
        <f>ROUND(E292*F292,2)</f>
        <v>621.5</v>
      </c>
    </row>
    <row r="293" spans="1:7" ht="213.75">
      <c r="A293" s="10"/>
      <c r="B293" s="10"/>
      <c r="C293" s="10"/>
      <c r="D293" s="14" t="s">
        <v>417</v>
      </c>
      <c r="E293" s="10"/>
      <c r="F293" s="10"/>
      <c r="G293" s="10"/>
    </row>
    <row r="294" spans="1:7" ht="22.5">
      <c r="A294" s="11" t="s">
        <v>418</v>
      </c>
      <c r="B294" s="11" t="s">
        <v>14</v>
      </c>
      <c r="C294" s="11" t="s">
        <v>83</v>
      </c>
      <c r="D294" s="20" t="s">
        <v>419</v>
      </c>
      <c r="E294" s="12">
        <v>10</v>
      </c>
      <c r="F294" s="12">
        <v>23.36</v>
      </c>
      <c r="G294" s="13">
        <f>ROUND(E294*F294,2)</f>
        <v>233.6</v>
      </c>
    </row>
    <row r="295" spans="1:7" ht="213.75">
      <c r="A295" s="10"/>
      <c r="B295" s="10"/>
      <c r="C295" s="10"/>
      <c r="D295" s="14" t="s">
        <v>420</v>
      </c>
      <c r="E295" s="10"/>
      <c r="F295" s="10"/>
      <c r="G295" s="10"/>
    </row>
    <row r="296" spans="1:7">
      <c r="A296" s="11" t="s">
        <v>421</v>
      </c>
      <c r="B296" s="11" t="s">
        <v>14</v>
      </c>
      <c r="C296" s="11" t="s">
        <v>26</v>
      </c>
      <c r="D296" s="20" t="s">
        <v>422</v>
      </c>
      <c r="E296" s="12">
        <v>112</v>
      </c>
      <c r="F296" s="12">
        <v>70.5</v>
      </c>
      <c r="G296" s="13">
        <f>ROUND(E296*F296,2)</f>
        <v>7896</v>
      </c>
    </row>
    <row r="297" spans="1:7" ht="146.25">
      <c r="A297" s="10"/>
      <c r="B297" s="10"/>
      <c r="C297" s="10"/>
      <c r="D297" s="14" t="s">
        <v>423</v>
      </c>
      <c r="E297" s="10"/>
      <c r="F297" s="10"/>
      <c r="G297" s="10"/>
    </row>
    <row r="298" spans="1:7">
      <c r="A298" s="10"/>
      <c r="B298" s="10"/>
      <c r="C298" s="10"/>
      <c r="D298" s="21" t="s">
        <v>424</v>
      </c>
      <c r="E298" s="12">
        <v>1</v>
      </c>
      <c r="F298" s="9">
        <f>G160+G162+G164+G166+G168+G170+G172+G174+G176+G178+G180+G182+G184+G186+G188+G190+G192+G194+G196+G198+G200+G202+G204+G206+G208+G210+G212+G214+G216+G218+G220+G222+G224+G226+G228+G230+G232+G234+G236+G238+G240+G242+G244+G246+G248+G250+G252+G254+G256+G258+G260+G262+G264+G266+G268+G270+G272+G274+G276+G278+G280+G282+G284+G286+G288+G290+G292+G294+G296</f>
        <v>168179.36000000002</v>
      </c>
      <c r="G298" s="9">
        <f>ROUND(F298*E298,2)</f>
        <v>168179.36</v>
      </c>
    </row>
    <row r="299" spans="1:7" ht="0.95" customHeight="1">
      <c r="A299" s="16"/>
      <c r="B299" s="16"/>
      <c r="C299" s="16"/>
      <c r="D299" s="22"/>
      <c r="E299" s="16"/>
      <c r="F299" s="16"/>
      <c r="G299" s="16"/>
    </row>
    <row r="300" spans="1:7">
      <c r="A300" s="10"/>
      <c r="B300" s="10"/>
      <c r="C300" s="10"/>
      <c r="D300" s="21" t="s">
        <v>425</v>
      </c>
      <c r="E300" s="12">
        <v>1</v>
      </c>
      <c r="F300" s="9">
        <f>G157+G298</f>
        <v>172235.15999999997</v>
      </c>
      <c r="G300" s="9">
        <f>ROUND(F300*E300,2)</f>
        <v>172235.16</v>
      </c>
    </row>
    <row r="301" spans="1:7" ht="0.95" customHeight="1">
      <c r="A301" s="16"/>
      <c r="B301" s="16"/>
      <c r="C301" s="16"/>
      <c r="D301" s="22"/>
      <c r="E301" s="16"/>
      <c r="F301" s="16"/>
      <c r="G301" s="16"/>
    </row>
    <row r="302" spans="1:7">
      <c r="A302" s="17" t="s">
        <v>426</v>
      </c>
      <c r="B302" s="17" t="s">
        <v>10</v>
      </c>
      <c r="C302" s="17" t="s">
        <v>11</v>
      </c>
      <c r="D302" s="23" t="s">
        <v>427</v>
      </c>
      <c r="E302" s="9">
        <f>E379</f>
        <v>1</v>
      </c>
      <c r="F302" s="9">
        <f>F379</f>
        <v>88523.409999999989</v>
      </c>
      <c r="G302" s="9">
        <f>G379</f>
        <v>88523.41</v>
      </c>
    </row>
    <row r="303" spans="1:7">
      <c r="A303" s="17" t="s">
        <v>428</v>
      </c>
      <c r="B303" s="17" t="s">
        <v>10</v>
      </c>
      <c r="C303" s="17" t="s">
        <v>11</v>
      </c>
      <c r="D303" s="23" t="s">
        <v>429</v>
      </c>
      <c r="E303" s="9">
        <f>E318</f>
        <v>1</v>
      </c>
      <c r="F303" s="9">
        <f>F318</f>
        <v>34240.239999999998</v>
      </c>
      <c r="G303" s="9">
        <f>G318</f>
        <v>34240.239999999998</v>
      </c>
    </row>
    <row r="304" spans="1:7">
      <c r="A304" s="17" t="s">
        <v>430</v>
      </c>
      <c r="B304" s="17" t="s">
        <v>10</v>
      </c>
      <c r="C304" s="17" t="s">
        <v>11</v>
      </c>
      <c r="D304" s="23" t="s">
        <v>431</v>
      </c>
      <c r="E304" s="9">
        <f>E307</f>
        <v>1</v>
      </c>
      <c r="F304" s="9">
        <f>F307</f>
        <v>27703.759999999998</v>
      </c>
      <c r="G304" s="9">
        <f>G307</f>
        <v>27703.759999999998</v>
      </c>
    </row>
    <row r="305" spans="1:7">
      <c r="A305" s="11" t="s">
        <v>432</v>
      </c>
      <c r="B305" s="11" t="s">
        <v>14</v>
      </c>
      <c r="C305" s="11" t="s">
        <v>15</v>
      </c>
      <c r="D305" s="20" t="s">
        <v>433</v>
      </c>
      <c r="E305" s="12">
        <v>1</v>
      </c>
      <c r="F305" s="12">
        <v>27703.759999999998</v>
      </c>
      <c r="G305" s="13">
        <f>ROUND(E305*F305,2)</f>
        <v>27703.759999999998</v>
      </c>
    </row>
    <row r="306" spans="1:7" ht="236.25">
      <c r="A306" s="10"/>
      <c r="B306" s="10"/>
      <c r="C306" s="10"/>
      <c r="D306" s="14" t="s">
        <v>434</v>
      </c>
      <c r="E306" s="10"/>
      <c r="F306" s="10"/>
      <c r="G306" s="10"/>
    </row>
    <row r="307" spans="1:7">
      <c r="A307" s="10"/>
      <c r="B307" s="10"/>
      <c r="C307" s="10"/>
      <c r="D307" s="21" t="s">
        <v>435</v>
      </c>
      <c r="E307" s="12">
        <v>1</v>
      </c>
      <c r="F307" s="9">
        <f>G305</f>
        <v>27703.759999999998</v>
      </c>
      <c r="G307" s="9">
        <f>ROUND(F307*E307,2)</f>
        <v>27703.759999999998</v>
      </c>
    </row>
    <row r="308" spans="1:7" ht="0.95" customHeight="1">
      <c r="A308" s="16"/>
      <c r="B308" s="16"/>
      <c r="C308" s="16"/>
      <c r="D308" s="22"/>
      <c r="E308" s="16"/>
      <c r="F308" s="16"/>
      <c r="G308" s="16"/>
    </row>
    <row r="309" spans="1:7">
      <c r="A309" s="17" t="s">
        <v>436</v>
      </c>
      <c r="B309" s="17" t="s">
        <v>10</v>
      </c>
      <c r="C309" s="17" t="s">
        <v>11</v>
      </c>
      <c r="D309" s="23" t="s">
        <v>437</v>
      </c>
      <c r="E309" s="9">
        <f>E316</f>
        <v>1</v>
      </c>
      <c r="F309" s="9">
        <f>F316</f>
        <v>6536.4800000000005</v>
      </c>
      <c r="G309" s="9">
        <f>G316</f>
        <v>6536.48</v>
      </c>
    </row>
    <row r="310" spans="1:7">
      <c r="A310" s="11" t="s">
        <v>438</v>
      </c>
      <c r="B310" s="11" t="s">
        <v>14</v>
      </c>
      <c r="C310" s="11" t="s">
        <v>15</v>
      </c>
      <c r="D310" s="20" t="s">
        <v>439</v>
      </c>
      <c r="E310" s="12">
        <v>2</v>
      </c>
      <c r="F310" s="12">
        <v>2067.36</v>
      </c>
      <c r="G310" s="13">
        <f>ROUND(E310*F310,2)</f>
        <v>4134.72</v>
      </c>
    </row>
    <row r="311" spans="1:7" ht="56.25">
      <c r="A311" s="10"/>
      <c r="B311" s="10"/>
      <c r="C311" s="10"/>
      <c r="D311" s="14" t="s">
        <v>440</v>
      </c>
      <c r="E311" s="10"/>
      <c r="F311" s="10"/>
      <c r="G311" s="10"/>
    </row>
    <row r="312" spans="1:7">
      <c r="A312" s="11" t="s">
        <v>441</v>
      </c>
      <c r="B312" s="11" t="s">
        <v>14</v>
      </c>
      <c r="C312" s="11" t="s">
        <v>15</v>
      </c>
      <c r="D312" s="20" t="s">
        <v>442</v>
      </c>
      <c r="E312" s="12">
        <v>2</v>
      </c>
      <c r="F312" s="12">
        <v>865.29</v>
      </c>
      <c r="G312" s="13">
        <f>ROUND(E312*F312,2)</f>
        <v>1730.58</v>
      </c>
    </row>
    <row r="313" spans="1:7" ht="409.5">
      <c r="A313" s="10"/>
      <c r="B313" s="10"/>
      <c r="C313" s="10"/>
      <c r="D313" s="14" t="s">
        <v>443</v>
      </c>
      <c r="E313" s="10"/>
      <c r="F313" s="10"/>
      <c r="G313" s="10"/>
    </row>
    <row r="314" spans="1:7">
      <c r="A314" s="11" t="s">
        <v>444</v>
      </c>
      <c r="B314" s="11" t="s">
        <v>14</v>
      </c>
      <c r="C314" s="11" t="s">
        <v>15</v>
      </c>
      <c r="D314" s="20" t="s">
        <v>445</v>
      </c>
      <c r="E314" s="12">
        <v>2</v>
      </c>
      <c r="F314" s="12">
        <v>335.59</v>
      </c>
      <c r="G314" s="13">
        <f>ROUND(E314*F314,2)</f>
        <v>671.18</v>
      </c>
    </row>
    <row r="315" spans="1:7" ht="56.25">
      <c r="A315" s="10"/>
      <c r="B315" s="10"/>
      <c r="C315" s="10"/>
      <c r="D315" s="14" t="s">
        <v>446</v>
      </c>
      <c r="E315" s="10"/>
      <c r="F315" s="10"/>
      <c r="G315" s="10"/>
    </row>
    <row r="316" spans="1:7">
      <c r="A316" s="10"/>
      <c r="B316" s="10"/>
      <c r="C316" s="10"/>
      <c r="D316" s="21" t="s">
        <v>447</v>
      </c>
      <c r="E316" s="12">
        <v>1</v>
      </c>
      <c r="F316" s="9">
        <f>G310+G312+G314</f>
        <v>6536.4800000000005</v>
      </c>
      <c r="G316" s="9">
        <f>ROUND(F316*E316,2)</f>
        <v>6536.48</v>
      </c>
    </row>
    <row r="317" spans="1:7" ht="0.95" customHeight="1">
      <c r="A317" s="16"/>
      <c r="B317" s="16"/>
      <c r="C317" s="16"/>
      <c r="D317" s="22"/>
      <c r="E317" s="16"/>
      <c r="F317" s="16"/>
      <c r="G317" s="16"/>
    </row>
    <row r="318" spans="1:7">
      <c r="A318" s="10"/>
      <c r="B318" s="10"/>
      <c r="C318" s="10"/>
      <c r="D318" s="21" t="s">
        <v>448</v>
      </c>
      <c r="E318" s="12">
        <v>1</v>
      </c>
      <c r="F318" s="9">
        <f>G307+G316</f>
        <v>34240.239999999998</v>
      </c>
      <c r="G318" s="9">
        <f>ROUND(F318*E318,2)</f>
        <v>34240.239999999998</v>
      </c>
    </row>
    <row r="319" spans="1:7" ht="0.95" customHeight="1">
      <c r="A319" s="16"/>
      <c r="B319" s="16"/>
      <c r="C319" s="16"/>
      <c r="D319" s="22"/>
      <c r="E319" s="16"/>
      <c r="F319" s="16"/>
      <c r="G319" s="16"/>
    </row>
    <row r="320" spans="1:7">
      <c r="A320" s="17" t="s">
        <v>449</v>
      </c>
      <c r="B320" s="17" t="s">
        <v>10</v>
      </c>
      <c r="C320" s="17" t="s">
        <v>11</v>
      </c>
      <c r="D320" s="23" t="s">
        <v>450</v>
      </c>
      <c r="E320" s="9">
        <f>E361</f>
        <v>1</v>
      </c>
      <c r="F320" s="9">
        <f>F361</f>
        <v>53356.30999999999</v>
      </c>
      <c r="G320" s="9">
        <f>G361</f>
        <v>53356.31</v>
      </c>
    </row>
    <row r="321" spans="1:7" ht="22.5">
      <c r="A321" s="11" t="s">
        <v>451</v>
      </c>
      <c r="B321" s="11" t="s">
        <v>14</v>
      </c>
      <c r="C321" s="11" t="s">
        <v>83</v>
      </c>
      <c r="D321" s="20" t="s">
        <v>452</v>
      </c>
      <c r="E321" s="12">
        <v>850</v>
      </c>
      <c r="F321" s="12">
        <v>43.88</v>
      </c>
      <c r="G321" s="13">
        <f>ROUND(E321*F321,2)</f>
        <v>37298</v>
      </c>
    </row>
    <row r="322" spans="1:7" ht="146.25">
      <c r="A322" s="10"/>
      <c r="B322" s="10"/>
      <c r="C322" s="10"/>
      <c r="D322" s="14" t="s">
        <v>453</v>
      </c>
      <c r="E322" s="10"/>
      <c r="F322" s="10"/>
      <c r="G322" s="10"/>
    </row>
    <row r="323" spans="1:7" ht="22.5">
      <c r="A323" s="11" t="s">
        <v>454</v>
      </c>
      <c r="B323" s="11" t="s">
        <v>14</v>
      </c>
      <c r="C323" s="11" t="s">
        <v>83</v>
      </c>
      <c r="D323" s="20" t="s">
        <v>455</v>
      </c>
      <c r="E323" s="12">
        <v>0</v>
      </c>
      <c r="F323" s="12">
        <v>25.18</v>
      </c>
      <c r="G323" s="13">
        <f>ROUND(E323*F323,2)</f>
        <v>0</v>
      </c>
    </row>
    <row r="324" spans="1:7" ht="157.5">
      <c r="A324" s="10"/>
      <c r="B324" s="10"/>
      <c r="C324" s="10"/>
      <c r="D324" s="14" t="s">
        <v>456</v>
      </c>
      <c r="E324" s="10"/>
      <c r="F324" s="10"/>
      <c r="G324" s="10"/>
    </row>
    <row r="325" spans="1:7" ht="22.5">
      <c r="A325" s="11" t="s">
        <v>457</v>
      </c>
      <c r="B325" s="11" t="s">
        <v>14</v>
      </c>
      <c r="C325" s="11" t="s">
        <v>83</v>
      </c>
      <c r="D325" s="20" t="s">
        <v>458</v>
      </c>
      <c r="E325" s="12">
        <v>320</v>
      </c>
      <c r="F325" s="12">
        <v>16.16</v>
      </c>
      <c r="G325" s="13">
        <f>ROUND(E325*F325,2)</f>
        <v>5171.2</v>
      </c>
    </row>
    <row r="326" spans="1:7" ht="168.75">
      <c r="A326" s="10"/>
      <c r="B326" s="10"/>
      <c r="C326" s="10"/>
      <c r="D326" s="14" t="s">
        <v>459</v>
      </c>
      <c r="E326" s="10"/>
      <c r="F326" s="10"/>
      <c r="G326" s="10"/>
    </row>
    <row r="327" spans="1:7" ht="22.5">
      <c r="A327" s="11" t="s">
        <v>460</v>
      </c>
      <c r="B327" s="11" t="s">
        <v>14</v>
      </c>
      <c r="C327" s="11" t="s">
        <v>83</v>
      </c>
      <c r="D327" s="20" t="s">
        <v>461</v>
      </c>
      <c r="E327" s="12">
        <v>45</v>
      </c>
      <c r="F327" s="12">
        <v>13.99</v>
      </c>
      <c r="G327" s="13">
        <f>ROUND(E327*F327,2)</f>
        <v>629.54999999999995</v>
      </c>
    </row>
    <row r="328" spans="1:7" ht="146.25">
      <c r="A328" s="10"/>
      <c r="B328" s="10"/>
      <c r="C328" s="10"/>
      <c r="D328" s="14" t="s">
        <v>462</v>
      </c>
      <c r="E328" s="10"/>
      <c r="F328" s="10"/>
      <c r="G328" s="10"/>
    </row>
    <row r="329" spans="1:7" ht="22.5">
      <c r="A329" s="11" t="s">
        <v>463</v>
      </c>
      <c r="B329" s="11" t="s">
        <v>14</v>
      </c>
      <c r="C329" s="11" t="s">
        <v>83</v>
      </c>
      <c r="D329" s="20" t="s">
        <v>464</v>
      </c>
      <c r="E329" s="12">
        <v>71</v>
      </c>
      <c r="F329" s="12">
        <v>11.24</v>
      </c>
      <c r="G329" s="13">
        <f>ROUND(E329*F329,2)</f>
        <v>798.04</v>
      </c>
    </row>
    <row r="330" spans="1:7" ht="146.25">
      <c r="A330" s="10"/>
      <c r="B330" s="10"/>
      <c r="C330" s="10"/>
      <c r="D330" s="14" t="s">
        <v>465</v>
      </c>
      <c r="E330" s="10"/>
      <c r="F330" s="10"/>
      <c r="G330" s="10"/>
    </row>
    <row r="331" spans="1:7" ht="22.5">
      <c r="A331" s="11" t="s">
        <v>466</v>
      </c>
      <c r="B331" s="11" t="s">
        <v>14</v>
      </c>
      <c r="C331" s="11" t="s">
        <v>83</v>
      </c>
      <c r="D331" s="20" t="s">
        <v>467</v>
      </c>
      <c r="E331" s="12">
        <v>0</v>
      </c>
      <c r="F331" s="12">
        <v>21</v>
      </c>
      <c r="G331" s="13">
        <f>ROUND(E331*F331,2)</f>
        <v>0</v>
      </c>
    </row>
    <row r="332" spans="1:7" ht="157.5">
      <c r="A332" s="10"/>
      <c r="B332" s="10"/>
      <c r="C332" s="10"/>
      <c r="D332" s="14" t="s">
        <v>468</v>
      </c>
      <c r="E332" s="10"/>
      <c r="F332" s="10"/>
      <c r="G332" s="10"/>
    </row>
    <row r="333" spans="1:7" ht="22.5">
      <c r="A333" s="11" t="s">
        <v>469</v>
      </c>
      <c r="B333" s="11" t="s">
        <v>14</v>
      </c>
      <c r="C333" s="11" t="s">
        <v>83</v>
      </c>
      <c r="D333" s="20" t="s">
        <v>470</v>
      </c>
      <c r="E333" s="12">
        <v>0</v>
      </c>
      <c r="F333" s="12">
        <v>12.85</v>
      </c>
      <c r="G333" s="13">
        <f>ROUND(E333*F333,2)</f>
        <v>0</v>
      </c>
    </row>
    <row r="334" spans="1:7" ht="157.5">
      <c r="A334" s="10"/>
      <c r="B334" s="10"/>
      <c r="C334" s="10"/>
      <c r="D334" s="14" t="s">
        <v>471</v>
      </c>
      <c r="E334" s="10"/>
      <c r="F334" s="10"/>
      <c r="G334" s="10"/>
    </row>
    <row r="335" spans="1:7">
      <c r="A335" s="11" t="s">
        <v>472</v>
      </c>
      <c r="B335" s="11" t="s">
        <v>14</v>
      </c>
      <c r="C335" s="11" t="s">
        <v>83</v>
      </c>
      <c r="D335" s="20" t="s">
        <v>473</v>
      </c>
      <c r="E335" s="12">
        <v>0</v>
      </c>
      <c r="F335" s="12">
        <v>9.15</v>
      </c>
      <c r="G335" s="13">
        <f>ROUND(E335*F335,2)</f>
        <v>0</v>
      </c>
    </row>
    <row r="336" spans="1:7" ht="157.5">
      <c r="A336" s="10"/>
      <c r="B336" s="10"/>
      <c r="C336" s="10"/>
      <c r="D336" s="14" t="s">
        <v>474</v>
      </c>
      <c r="E336" s="10"/>
      <c r="F336" s="10"/>
      <c r="G336" s="10"/>
    </row>
    <row r="337" spans="1:7" ht="22.5">
      <c r="A337" s="11" t="s">
        <v>475</v>
      </c>
      <c r="B337" s="11" t="s">
        <v>14</v>
      </c>
      <c r="C337" s="11" t="s">
        <v>83</v>
      </c>
      <c r="D337" s="20" t="s">
        <v>476</v>
      </c>
      <c r="E337" s="12">
        <v>35</v>
      </c>
      <c r="F337" s="12">
        <v>4.67</v>
      </c>
      <c r="G337" s="13">
        <f>ROUND(E337*F337,2)</f>
        <v>163.44999999999999</v>
      </c>
    </row>
    <row r="338" spans="1:7" ht="157.5">
      <c r="A338" s="10"/>
      <c r="B338" s="10"/>
      <c r="C338" s="10"/>
      <c r="D338" s="14" t="s">
        <v>477</v>
      </c>
      <c r="E338" s="10"/>
      <c r="F338" s="10"/>
      <c r="G338" s="10"/>
    </row>
    <row r="339" spans="1:7">
      <c r="A339" s="11" t="s">
        <v>478</v>
      </c>
      <c r="B339" s="11" t="s">
        <v>14</v>
      </c>
      <c r="C339" s="11" t="s">
        <v>83</v>
      </c>
      <c r="D339" s="20" t="s">
        <v>479</v>
      </c>
      <c r="E339" s="12">
        <v>0</v>
      </c>
      <c r="F339" s="12">
        <v>4.1100000000000003</v>
      </c>
      <c r="G339" s="13">
        <f>ROUND(E339*F339,2)</f>
        <v>0</v>
      </c>
    </row>
    <row r="340" spans="1:7" ht="135">
      <c r="A340" s="10"/>
      <c r="B340" s="10"/>
      <c r="C340" s="10"/>
      <c r="D340" s="14" t="s">
        <v>480</v>
      </c>
      <c r="E340" s="10"/>
      <c r="F340" s="10"/>
      <c r="G340" s="10"/>
    </row>
    <row r="341" spans="1:7" ht="22.5">
      <c r="A341" s="11" t="s">
        <v>481</v>
      </c>
      <c r="B341" s="11" t="s">
        <v>14</v>
      </c>
      <c r="C341" s="11" t="s">
        <v>83</v>
      </c>
      <c r="D341" s="20" t="s">
        <v>482</v>
      </c>
      <c r="E341" s="12">
        <v>64</v>
      </c>
      <c r="F341" s="12">
        <v>3.26</v>
      </c>
      <c r="G341" s="13">
        <f>ROUND(E341*F341,2)</f>
        <v>208.64</v>
      </c>
    </row>
    <row r="342" spans="1:7" ht="146.25">
      <c r="A342" s="10"/>
      <c r="B342" s="10"/>
      <c r="C342" s="10"/>
      <c r="D342" s="14" t="s">
        <v>483</v>
      </c>
      <c r="E342" s="10"/>
      <c r="F342" s="10"/>
      <c r="G342" s="10"/>
    </row>
    <row r="343" spans="1:7" ht="22.5">
      <c r="A343" s="11" t="s">
        <v>484</v>
      </c>
      <c r="B343" s="11" t="s">
        <v>14</v>
      </c>
      <c r="C343" s="11" t="s">
        <v>83</v>
      </c>
      <c r="D343" s="20" t="s">
        <v>485</v>
      </c>
      <c r="E343" s="12">
        <v>0</v>
      </c>
      <c r="F343" s="12">
        <v>2.76</v>
      </c>
      <c r="G343" s="13">
        <f>ROUND(E343*F343,2)</f>
        <v>0</v>
      </c>
    </row>
    <row r="344" spans="1:7" ht="146.25">
      <c r="A344" s="10"/>
      <c r="B344" s="10"/>
      <c r="C344" s="10"/>
      <c r="D344" s="14" t="s">
        <v>486</v>
      </c>
      <c r="E344" s="10"/>
      <c r="F344" s="10"/>
      <c r="G344" s="10"/>
    </row>
    <row r="345" spans="1:7">
      <c r="A345" s="11" t="s">
        <v>487</v>
      </c>
      <c r="B345" s="11" t="s">
        <v>14</v>
      </c>
      <c r="C345" s="11" t="s">
        <v>83</v>
      </c>
      <c r="D345" s="20" t="s">
        <v>488</v>
      </c>
      <c r="E345" s="12">
        <v>198</v>
      </c>
      <c r="F345" s="12">
        <v>12.43</v>
      </c>
      <c r="G345" s="13">
        <f>ROUND(E345*F345,2)</f>
        <v>2461.14</v>
      </c>
    </row>
    <row r="346" spans="1:7" ht="67.5">
      <c r="A346" s="10"/>
      <c r="B346" s="10"/>
      <c r="C346" s="10"/>
      <c r="D346" s="14" t="s">
        <v>489</v>
      </c>
      <c r="E346" s="10"/>
      <c r="F346" s="10"/>
      <c r="G346" s="10"/>
    </row>
    <row r="347" spans="1:7" ht="22.5">
      <c r="A347" s="11" t="s">
        <v>490</v>
      </c>
      <c r="B347" s="11" t="s">
        <v>14</v>
      </c>
      <c r="C347" s="11" t="s">
        <v>83</v>
      </c>
      <c r="D347" s="20" t="s">
        <v>491</v>
      </c>
      <c r="E347" s="12">
        <v>32</v>
      </c>
      <c r="F347" s="12">
        <v>53.74</v>
      </c>
      <c r="G347" s="13">
        <f>ROUND(E347*F347,2)</f>
        <v>1719.68</v>
      </c>
    </row>
    <row r="348" spans="1:7" ht="112.5">
      <c r="A348" s="10"/>
      <c r="B348" s="10"/>
      <c r="C348" s="10"/>
      <c r="D348" s="14" t="s">
        <v>492</v>
      </c>
      <c r="E348" s="10"/>
      <c r="F348" s="10"/>
      <c r="G348" s="10"/>
    </row>
    <row r="349" spans="1:7" ht="22.5">
      <c r="A349" s="11" t="s">
        <v>493</v>
      </c>
      <c r="B349" s="11" t="s">
        <v>14</v>
      </c>
      <c r="C349" s="11" t="s">
        <v>83</v>
      </c>
      <c r="D349" s="20" t="s">
        <v>494</v>
      </c>
      <c r="E349" s="12">
        <v>55</v>
      </c>
      <c r="F349" s="12">
        <v>43.7</v>
      </c>
      <c r="G349" s="13">
        <f>ROUND(E349*F349,2)</f>
        <v>2403.5</v>
      </c>
    </row>
    <row r="350" spans="1:7" ht="135">
      <c r="A350" s="10"/>
      <c r="B350" s="10"/>
      <c r="C350" s="10"/>
      <c r="D350" s="14" t="s">
        <v>495</v>
      </c>
      <c r="E350" s="10"/>
      <c r="F350" s="10"/>
      <c r="G350" s="10"/>
    </row>
    <row r="351" spans="1:7" ht="22.5">
      <c r="A351" s="11" t="s">
        <v>496</v>
      </c>
      <c r="B351" s="11" t="s">
        <v>14</v>
      </c>
      <c r="C351" s="11" t="s">
        <v>83</v>
      </c>
      <c r="D351" s="20" t="s">
        <v>497</v>
      </c>
      <c r="E351" s="12">
        <v>42</v>
      </c>
      <c r="F351" s="12">
        <v>24.29</v>
      </c>
      <c r="G351" s="13">
        <f>ROUND(E351*F351,2)</f>
        <v>1020.18</v>
      </c>
    </row>
    <row r="352" spans="1:7" ht="123.75">
      <c r="A352" s="10"/>
      <c r="B352" s="10"/>
      <c r="C352" s="10"/>
      <c r="D352" s="14" t="s">
        <v>498</v>
      </c>
      <c r="E352" s="10"/>
      <c r="F352" s="10"/>
      <c r="G352" s="10"/>
    </row>
    <row r="353" spans="1:7" ht="22.5">
      <c r="A353" s="11" t="s">
        <v>499</v>
      </c>
      <c r="B353" s="11" t="s">
        <v>14</v>
      </c>
      <c r="C353" s="11" t="s">
        <v>83</v>
      </c>
      <c r="D353" s="20" t="s">
        <v>500</v>
      </c>
      <c r="E353" s="12">
        <v>37</v>
      </c>
      <c r="F353" s="12">
        <v>19.57</v>
      </c>
      <c r="G353" s="13">
        <f>ROUND(E353*F353,2)</f>
        <v>724.09</v>
      </c>
    </row>
    <row r="354" spans="1:7" ht="112.5">
      <c r="A354" s="10"/>
      <c r="B354" s="10"/>
      <c r="C354" s="10"/>
      <c r="D354" s="14" t="s">
        <v>501</v>
      </c>
      <c r="E354" s="10"/>
      <c r="F354" s="10"/>
      <c r="G354" s="10"/>
    </row>
    <row r="355" spans="1:7" ht="22.5">
      <c r="A355" s="11" t="s">
        <v>502</v>
      </c>
      <c r="B355" s="11" t="s">
        <v>14</v>
      </c>
      <c r="C355" s="11" t="s">
        <v>83</v>
      </c>
      <c r="D355" s="20" t="s">
        <v>503</v>
      </c>
      <c r="E355" s="12">
        <v>20</v>
      </c>
      <c r="F355" s="12">
        <v>16.329999999999998</v>
      </c>
      <c r="G355" s="13">
        <f>ROUND(E355*F355,2)</f>
        <v>326.60000000000002</v>
      </c>
    </row>
    <row r="356" spans="1:7" ht="123.75">
      <c r="A356" s="10"/>
      <c r="B356" s="10"/>
      <c r="C356" s="10"/>
      <c r="D356" s="14" t="s">
        <v>504</v>
      </c>
      <c r="E356" s="10"/>
      <c r="F356" s="10"/>
      <c r="G356" s="10"/>
    </row>
    <row r="357" spans="1:7" ht="22.5">
      <c r="A357" s="11" t="s">
        <v>505</v>
      </c>
      <c r="B357" s="11" t="s">
        <v>14</v>
      </c>
      <c r="C357" s="11" t="s">
        <v>83</v>
      </c>
      <c r="D357" s="20" t="s">
        <v>506</v>
      </c>
      <c r="E357" s="12">
        <v>12</v>
      </c>
      <c r="F357" s="12">
        <v>36.020000000000003</v>
      </c>
      <c r="G357" s="13">
        <f>ROUND(E357*F357,2)</f>
        <v>432.24</v>
      </c>
    </row>
    <row r="358" spans="1:7" ht="112.5">
      <c r="A358" s="10"/>
      <c r="B358" s="10"/>
      <c r="C358" s="10"/>
      <c r="D358" s="14" t="s">
        <v>507</v>
      </c>
      <c r="E358" s="10"/>
      <c r="F358" s="10"/>
      <c r="G358" s="10"/>
    </row>
    <row r="359" spans="1:7" ht="22.5">
      <c r="A359" s="11" t="s">
        <v>508</v>
      </c>
      <c r="B359" s="11" t="s">
        <v>14</v>
      </c>
      <c r="C359" s="11" t="s">
        <v>15</v>
      </c>
      <c r="D359" s="20" t="s">
        <v>509</v>
      </c>
      <c r="E359" s="12">
        <v>0</v>
      </c>
      <c r="F359" s="12">
        <v>164.79</v>
      </c>
      <c r="G359" s="13">
        <f>ROUND(E359*F359,2)</f>
        <v>0</v>
      </c>
    </row>
    <row r="360" spans="1:7" ht="101.25">
      <c r="A360" s="10"/>
      <c r="B360" s="10"/>
      <c r="C360" s="10"/>
      <c r="D360" s="14" t="s">
        <v>510</v>
      </c>
      <c r="E360" s="10"/>
      <c r="F360" s="10"/>
      <c r="G360" s="10"/>
    </row>
    <row r="361" spans="1:7">
      <c r="A361" s="10"/>
      <c r="B361" s="10"/>
      <c r="C361" s="10"/>
      <c r="D361" s="21" t="s">
        <v>511</v>
      </c>
      <c r="E361" s="12">
        <v>1</v>
      </c>
      <c r="F361" s="9">
        <f>G321+G323+G325+G327+G329+G331+G333+G335+G337+G339+G341+G343+G345+G347+G349+G351+G353+G355+G357+G359</f>
        <v>53356.30999999999</v>
      </c>
      <c r="G361" s="9">
        <f>ROUND(F361*E361,2)</f>
        <v>53356.31</v>
      </c>
    </row>
    <row r="362" spans="1:7" ht="0.95" customHeight="1">
      <c r="A362" s="16"/>
      <c r="B362" s="16"/>
      <c r="C362" s="16"/>
      <c r="D362" s="22"/>
      <c r="E362" s="16"/>
      <c r="F362" s="16"/>
      <c r="G362" s="16"/>
    </row>
    <row r="363" spans="1:7">
      <c r="A363" s="17" t="s">
        <v>512</v>
      </c>
      <c r="B363" s="17" t="s">
        <v>10</v>
      </c>
      <c r="C363" s="17" t="s">
        <v>11</v>
      </c>
      <c r="D363" s="23" t="s">
        <v>513</v>
      </c>
      <c r="E363" s="9">
        <f>E368</f>
        <v>1</v>
      </c>
      <c r="F363" s="9">
        <f>F368</f>
        <v>43.78</v>
      </c>
      <c r="G363" s="9">
        <f>G368</f>
        <v>43.78</v>
      </c>
    </row>
    <row r="364" spans="1:7">
      <c r="A364" s="11" t="s">
        <v>514</v>
      </c>
      <c r="B364" s="11" t="s">
        <v>14</v>
      </c>
      <c r="C364" s="11" t="s">
        <v>15</v>
      </c>
      <c r="D364" s="20" t="s">
        <v>515</v>
      </c>
      <c r="E364" s="12">
        <v>1</v>
      </c>
      <c r="F364" s="12">
        <v>31.73</v>
      </c>
      <c r="G364" s="13">
        <f>ROUND(E364*F364,2)</f>
        <v>31.73</v>
      </c>
    </row>
    <row r="365" spans="1:7" ht="112.5">
      <c r="A365" s="10"/>
      <c r="B365" s="10"/>
      <c r="C365" s="10"/>
      <c r="D365" s="14" t="s">
        <v>516</v>
      </c>
      <c r="E365" s="10"/>
      <c r="F365" s="10"/>
      <c r="G365" s="10"/>
    </row>
    <row r="366" spans="1:7" ht="22.5">
      <c r="A366" s="11" t="s">
        <v>517</v>
      </c>
      <c r="B366" s="11" t="s">
        <v>14</v>
      </c>
      <c r="C366" s="11" t="s">
        <v>15</v>
      </c>
      <c r="D366" s="20" t="s">
        <v>518</v>
      </c>
      <c r="E366" s="12">
        <v>1</v>
      </c>
      <c r="F366" s="12">
        <v>12.05</v>
      </c>
      <c r="G366" s="13">
        <f>ROUND(E366*F366,2)</f>
        <v>12.05</v>
      </c>
    </row>
    <row r="367" spans="1:7" ht="123.75">
      <c r="A367" s="10"/>
      <c r="B367" s="10"/>
      <c r="C367" s="10"/>
      <c r="D367" s="14" t="s">
        <v>519</v>
      </c>
      <c r="E367" s="10"/>
      <c r="F367" s="10"/>
      <c r="G367" s="10"/>
    </row>
    <row r="368" spans="1:7">
      <c r="A368" s="10"/>
      <c r="B368" s="10"/>
      <c r="C368" s="10"/>
      <c r="D368" s="21" t="s">
        <v>520</v>
      </c>
      <c r="E368" s="12">
        <v>1</v>
      </c>
      <c r="F368" s="9">
        <f>G364+G366</f>
        <v>43.78</v>
      </c>
      <c r="G368" s="9">
        <f>ROUND(F368*E368,2)</f>
        <v>43.78</v>
      </c>
    </row>
    <row r="369" spans="1:7" ht="0.95" customHeight="1">
      <c r="A369" s="16"/>
      <c r="B369" s="16"/>
      <c r="C369" s="16"/>
      <c r="D369" s="22"/>
      <c r="E369" s="16"/>
      <c r="F369" s="16"/>
      <c r="G369" s="16"/>
    </row>
    <row r="370" spans="1:7">
      <c r="A370" s="17" t="s">
        <v>521</v>
      </c>
      <c r="B370" s="17" t="s">
        <v>10</v>
      </c>
      <c r="C370" s="17" t="s">
        <v>11</v>
      </c>
      <c r="D370" s="23" t="s">
        <v>522</v>
      </c>
      <c r="E370" s="9">
        <f>E377</f>
        <v>1</v>
      </c>
      <c r="F370" s="9">
        <f>F377</f>
        <v>883.07999999999993</v>
      </c>
      <c r="G370" s="9">
        <f>G377</f>
        <v>883.08</v>
      </c>
    </row>
    <row r="371" spans="1:7">
      <c r="A371" s="11" t="s">
        <v>523</v>
      </c>
      <c r="B371" s="11" t="s">
        <v>14</v>
      </c>
      <c r="C371" s="11" t="s">
        <v>15</v>
      </c>
      <c r="D371" s="20" t="s">
        <v>524</v>
      </c>
      <c r="E371" s="12">
        <v>11</v>
      </c>
      <c r="F371" s="12">
        <v>51.76</v>
      </c>
      <c r="G371" s="13">
        <f>ROUND(E371*F371,2)</f>
        <v>569.36</v>
      </c>
    </row>
    <row r="372" spans="1:7" ht="157.5">
      <c r="A372" s="10"/>
      <c r="B372" s="10"/>
      <c r="C372" s="10"/>
      <c r="D372" s="14" t="s">
        <v>525</v>
      </c>
      <c r="E372" s="10"/>
      <c r="F372" s="10"/>
      <c r="G372" s="10"/>
    </row>
    <row r="373" spans="1:7" ht="22.5">
      <c r="A373" s="11" t="s">
        <v>526</v>
      </c>
      <c r="B373" s="11" t="s">
        <v>14</v>
      </c>
      <c r="C373" s="11" t="s">
        <v>15</v>
      </c>
      <c r="D373" s="20" t="s">
        <v>527</v>
      </c>
      <c r="E373" s="12">
        <v>1</v>
      </c>
      <c r="F373" s="12">
        <v>43.42</v>
      </c>
      <c r="G373" s="13">
        <f>ROUND(E373*F373,2)</f>
        <v>43.42</v>
      </c>
    </row>
    <row r="374" spans="1:7" ht="168.75">
      <c r="A374" s="10"/>
      <c r="B374" s="10"/>
      <c r="C374" s="10"/>
      <c r="D374" s="14" t="s">
        <v>528</v>
      </c>
      <c r="E374" s="10"/>
      <c r="F374" s="10"/>
      <c r="G374" s="10"/>
    </row>
    <row r="375" spans="1:7">
      <c r="A375" s="11" t="s">
        <v>529</v>
      </c>
      <c r="B375" s="11" t="s">
        <v>14</v>
      </c>
      <c r="C375" s="11" t="s">
        <v>15</v>
      </c>
      <c r="D375" s="20" t="s">
        <v>530</v>
      </c>
      <c r="E375" s="12">
        <v>2</v>
      </c>
      <c r="F375" s="12">
        <v>135.15</v>
      </c>
      <c r="G375" s="13">
        <f>ROUND(E375*F375,2)</f>
        <v>270.3</v>
      </c>
    </row>
    <row r="376" spans="1:7" ht="202.5">
      <c r="A376" s="10"/>
      <c r="B376" s="10"/>
      <c r="C376" s="10"/>
      <c r="D376" s="14" t="s">
        <v>531</v>
      </c>
      <c r="E376" s="10"/>
      <c r="F376" s="10"/>
      <c r="G376" s="10"/>
    </row>
    <row r="377" spans="1:7">
      <c r="A377" s="10"/>
      <c r="B377" s="10"/>
      <c r="C377" s="10"/>
      <c r="D377" s="21" t="s">
        <v>532</v>
      </c>
      <c r="E377" s="12">
        <v>1</v>
      </c>
      <c r="F377" s="9">
        <f>G371+G373+G375</f>
        <v>883.07999999999993</v>
      </c>
      <c r="G377" s="9">
        <f>ROUND(F377*E377,2)</f>
        <v>883.08</v>
      </c>
    </row>
    <row r="378" spans="1:7" ht="0.95" customHeight="1">
      <c r="A378" s="16"/>
      <c r="B378" s="16"/>
      <c r="C378" s="16"/>
      <c r="D378" s="22"/>
      <c r="E378" s="16"/>
      <c r="F378" s="16"/>
      <c r="G378" s="16"/>
    </row>
    <row r="379" spans="1:7">
      <c r="A379" s="10"/>
      <c r="B379" s="10"/>
      <c r="C379" s="10"/>
      <c r="D379" s="21" t="s">
        <v>533</v>
      </c>
      <c r="E379" s="12">
        <v>1</v>
      </c>
      <c r="F379" s="9">
        <f>G318+G361+G368+G377</f>
        <v>88523.409999999989</v>
      </c>
      <c r="G379" s="9">
        <f>ROUND(F379*E379,2)</f>
        <v>88523.41</v>
      </c>
    </row>
    <row r="380" spans="1:7" ht="0.95" customHeight="1">
      <c r="A380" s="16"/>
      <c r="B380" s="16"/>
      <c r="C380" s="16"/>
      <c r="D380" s="22"/>
      <c r="E380" s="16"/>
      <c r="F380" s="16"/>
      <c r="G380" s="16"/>
    </row>
    <row r="381" spans="1:7">
      <c r="A381" s="17" t="s">
        <v>534</v>
      </c>
      <c r="B381" s="17" t="s">
        <v>10</v>
      </c>
      <c r="C381" s="17" t="s">
        <v>11</v>
      </c>
      <c r="D381" s="23" t="s">
        <v>535</v>
      </c>
      <c r="E381" s="9">
        <f>E398</f>
        <v>1</v>
      </c>
      <c r="F381" s="9">
        <f>F398</f>
        <v>8007.67</v>
      </c>
      <c r="G381" s="9">
        <f>G398</f>
        <v>8007.67</v>
      </c>
    </row>
    <row r="382" spans="1:7" ht="22.5">
      <c r="A382" s="11" t="s">
        <v>536</v>
      </c>
      <c r="B382" s="11" t="s">
        <v>14</v>
      </c>
      <c r="C382" s="11" t="s">
        <v>15</v>
      </c>
      <c r="D382" s="20" t="s">
        <v>537</v>
      </c>
      <c r="E382" s="12">
        <v>1</v>
      </c>
      <c r="F382" s="12">
        <v>256.98</v>
      </c>
      <c r="G382" s="13">
        <f>ROUND(E382*F382,2)</f>
        <v>256.98</v>
      </c>
    </row>
    <row r="383" spans="1:7" ht="225">
      <c r="A383" s="10"/>
      <c r="B383" s="10"/>
      <c r="C383" s="10"/>
      <c r="D383" s="14" t="s">
        <v>538</v>
      </c>
      <c r="E383" s="10"/>
      <c r="F383" s="10"/>
      <c r="G383" s="10"/>
    </row>
    <row r="384" spans="1:7">
      <c r="A384" s="11" t="s">
        <v>539</v>
      </c>
      <c r="B384" s="11" t="s">
        <v>14</v>
      </c>
      <c r="C384" s="11" t="s">
        <v>15</v>
      </c>
      <c r="D384" s="20" t="s">
        <v>540</v>
      </c>
      <c r="E384" s="12">
        <v>1</v>
      </c>
      <c r="F384" s="12">
        <v>27.21</v>
      </c>
      <c r="G384" s="13">
        <f>ROUND(E384*F384,2)</f>
        <v>27.21</v>
      </c>
    </row>
    <row r="385" spans="1:7" ht="33.75">
      <c r="A385" s="10"/>
      <c r="B385" s="10"/>
      <c r="C385" s="10"/>
      <c r="D385" s="14" t="s">
        <v>541</v>
      </c>
      <c r="E385" s="10"/>
      <c r="F385" s="10"/>
      <c r="G385" s="10"/>
    </row>
    <row r="386" spans="1:7" ht="22.5">
      <c r="A386" s="11" t="s">
        <v>542</v>
      </c>
      <c r="B386" s="11" t="s">
        <v>14</v>
      </c>
      <c r="C386" s="11" t="s">
        <v>15</v>
      </c>
      <c r="D386" s="20" t="s">
        <v>543</v>
      </c>
      <c r="E386" s="12">
        <v>14</v>
      </c>
      <c r="F386" s="12">
        <v>20.27</v>
      </c>
      <c r="G386" s="13">
        <f>ROUND(E386*F386,2)</f>
        <v>283.77999999999997</v>
      </c>
    </row>
    <row r="387" spans="1:7" ht="123.75">
      <c r="A387" s="10"/>
      <c r="B387" s="10"/>
      <c r="C387" s="10"/>
      <c r="D387" s="14" t="s">
        <v>544</v>
      </c>
      <c r="E387" s="10"/>
      <c r="F387" s="10"/>
      <c r="G387" s="10"/>
    </row>
    <row r="388" spans="1:7" ht="22.5">
      <c r="A388" s="11" t="s">
        <v>545</v>
      </c>
      <c r="B388" s="11" t="s">
        <v>14</v>
      </c>
      <c r="C388" s="11" t="s">
        <v>83</v>
      </c>
      <c r="D388" s="20" t="s">
        <v>546</v>
      </c>
      <c r="E388" s="12">
        <v>290</v>
      </c>
      <c r="F388" s="12">
        <v>1.85</v>
      </c>
      <c r="G388" s="13">
        <f>ROUND(E388*F388,2)</f>
        <v>536.5</v>
      </c>
    </row>
    <row r="389" spans="1:7" ht="213.75">
      <c r="A389" s="10"/>
      <c r="B389" s="10"/>
      <c r="C389" s="10"/>
      <c r="D389" s="14" t="s">
        <v>547</v>
      </c>
      <c r="E389" s="10"/>
      <c r="F389" s="10"/>
      <c r="G389" s="10"/>
    </row>
    <row r="390" spans="1:7" ht="22.5">
      <c r="A390" s="11" t="s">
        <v>496</v>
      </c>
      <c r="B390" s="11" t="s">
        <v>14</v>
      </c>
      <c r="C390" s="11" t="s">
        <v>83</v>
      </c>
      <c r="D390" s="20" t="s">
        <v>497</v>
      </c>
      <c r="E390" s="12">
        <v>30</v>
      </c>
      <c r="F390" s="12">
        <v>24.29</v>
      </c>
      <c r="G390" s="13">
        <f>ROUND(E390*F390,2)</f>
        <v>728.7</v>
      </c>
    </row>
    <row r="391" spans="1:7" ht="123.75">
      <c r="A391" s="10"/>
      <c r="B391" s="10"/>
      <c r="C391" s="10"/>
      <c r="D391" s="14" t="s">
        <v>498</v>
      </c>
      <c r="E391" s="10"/>
      <c r="F391" s="10"/>
      <c r="G391" s="10"/>
    </row>
    <row r="392" spans="1:7" ht="22.5">
      <c r="A392" s="11" t="s">
        <v>499</v>
      </c>
      <c r="B392" s="11" t="s">
        <v>14</v>
      </c>
      <c r="C392" s="11" t="s">
        <v>83</v>
      </c>
      <c r="D392" s="20" t="s">
        <v>500</v>
      </c>
      <c r="E392" s="12">
        <v>105</v>
      </c>
      <c r="F392" s="12">
        <v>19.57</v>
      </c>
      <c r="G392" s="13">
        <f>ROUND(E392*F392,2)</f>
        <v>2054.85</v>
      </c>
    </row>
    <row r="393" spans="1:7" ht="112.5">
      <c r="A393" s="10"/>
      <c r="B393" s="10"/>
      <c r="C393" s="10"/>
      <c r="D393" s="14" t="s">
        <v>501</v>
      </c>
      <c r="E393" s="10"/>
      <c r="F393" s="10"/>
      <c r="G393" s="10"/>
    </row>
    <row r="394" spans="1:7" ht="22.5">
      <c r="A394" s="11" t="s">
        <v>548</v>
      </c>
      <c r="B394" s="11" t="s">
        <v>14</v>
      </c>
      <c r="C394" s="11" t="s">
        <v>83</v>
      </c>
      <c r="D394" s="20" t="s">
        <v>549</v>
      </c>
      <c r="E394" s="12">
        <v>80</v>
      </c>
      <c r="F394" s="12">
        <v>18.09</v>
      </c>
      <c r="G394" s="13">
        <f>ROUND(E394*F394,2)</f>
        <v>1447.2</v>
      </c>
    </row>
    <row r="395" spans="1:7" ht="112.5">
      <c r="A395" s="10"/>
      <c r="B395" s="10"/>
      <c r="C395" s="10"/>
      <c r="D395" s="14" t="s">
        <v>550</v>
      </c>
      <c r="E395" s="10"/>
      <c r="F395" s="10"/>
      <c r="G395" s="10"/>
    </row>
    <row r="396" spans="1:7">
      <c r="A396" s="11" t="s">
        <v>487</v>
      </c>
      <c r="B396" s="11" t="s">
        <v>14</v>
      </c>
      <c r="C396" s="11" t="s">
        <v>83</v>
      </c>
      <c r="D396" s="20" t="s">
        <v>488</v>
      </c>
      <c r="E396" s="12">
        <v>215</v>
      </c>
      <c r="F396" s="12">
        <v>12.43</v>
      </c>
      <c r="G396" s="13">
        <f>ROUND(E396*F396,2)</f>
        <v>2672.45</v>
      </c>
    </row>
    <row r="397" spans="1:7" ht="67.5">
      <c r="A397" s="10"/>
      <c r="B397" s="10"/>
      <c r="C397" s="10"/>
      <c r="D397" s="14" t="s">
        <v>489</v>
      </c>
      <c r="E397" s="10"/>
      <c r="F397" s="10"/>
      <c r="G397" s="10"/>
    </row>
    <row r="398" spans="1:7">
      <c r="A398" s="10"/>
      <c r="B398" s="10"/>
      <c r="C398" s="10"/>
      <c r="D398" s="21" t="s">
        <v>551</v>
      </c>
      <c r="E398" s="12">
        <v>1</v>
      </c>
      <c r="F398" s="9">
        <f>G382+G384+G386+G388+G390+G392+G394+G396</f>
        <v>8007.67</v>
      </c>
      <c r="G398" s="9">
        <f>ROUND(F398*E398,2)</f>
        <v>8007.67</v>
      </c>
    </row>
    <row r="399" spans="1:7" ht="0.95" customHeight="1">
      <c r="A399" s="16"/>
      <c r="B399" s="16"/>
      <c r="C399" s="16"/>
      <c r="D399" s="22"/>
      <c r="E399" s="16"/>
      <c r="F399" s="16"/>
      <c r="G399" s="16"/>
    </row>
    <row r="400" spans="1:7">
      <c r="A400" s="17" t="s">
        <v>552</v>
      </c>
      <c r="B400" s="17" t="s">
        <v>10</v>
      </c>
      <c r="C400" s="17" t="s">
        <v>11</v>
      </c>
      <c r="D400" s="23" t="s">
        <v>553</v>
      </c>
      <c r="E400" s="9">
        <f>E481</f>
        <v>1</v>
      </c>
      <c r="F400" s="9">
        <f>F481</f>
        <v>51098.65</v>
      </c>
      <c r="G400" s="9">
        <f>G481</f>
        <v>51098.65</v>
      </c>
    </row>
    <row r="401" spans="1:7">
      <c r="A401" s="17" t="s">
        <v>554</v>
      </c>
      <c r="B401" s="17" t="s">
        <v>10</v>
      </c>
      <c r="C401" s="17" t="s">
        <v>11</v>
      </c>
      <c r="D401" s="23" t="s">
        <v>555</v>
      </c>
      <c r="E401" s="9">
        <f>E450</f>
        <v>1</v>
      </c>
      <c r="F401" s="9">
        <f>F450</f>
        <v>31506.660000000003</v>
      </c>
      <c r="G401" s="9">
        <f>G450</f>
        <v>31506.66</v>
      </c>
    </row>
    <row r="402" spans="1:7">
      <c r="A402" s="17" t="s">
        <v>556</v>
      </c>
      <c r="B402" s="17" t="s">
        <v>10</v>
      </c>
      <c r="C402" s="17" t="s">
        <v>11</v>
      </c>
      <c r="D402" s="23" t="s">
        <v>557</v>
      </c>
      <c r="E402" s="9">
        <f>E437</f>
        <v>1</v>
      </c>
      <c r="F402" s="9">
        <f>F437</f>
        <v>17520.72</v>
      </c>
      <c r="G402" s="9">
        <f>G437</f>
        <v>17520.72</v>
      </c>
    </row>
    <row r="403" spans="1:7" ht="33.75">
      <c r="A403" s="10"/>
      <c r="B403" s="10"/>
      <c r="C403" s="10"/>
      <c r="D403" s="14" t="s">
        <v>20</v>
      </c>
      <c r="E403" s="10"/>
      <c r="F403" s="10"/>
      <c r="G403" s="10"/>
    </row>
    <row r="404" spans="1:7">
      <c r="A404" s="17" t="s">
        <v>558</v>
      </c>
      <c r="B404" s="17" t="s">
        <v>10</v>
      </c>
      <c r="C404" s="17" t="s">
        <v>11</v>
      </c>
      <c r="D404" s="23" t="s">
        <v>559</v>
      </c>
      <c r="E404" s="9">
        <f>E415</f>
        <v>1</v>
      </c>
      <c r="F404" s="9">
        <f>F415</f>
        <v>6181.07</v>
      </c>
      <c r="G404" s="9">
        <f>G415</f>
        <v>6181.07</v>
      </c>
    </row>
    <row r="405" spans="1:7">
      <c r="A405" s="11" t="s">
        <v>560</v>
      </c>
      <c r="B405" s="11" t="s">
        <v>14</v>
      </c>
      <c r="C405" s="11" t="s">
        <v>15</v>
      </c>
      <c r="D405" s="20" t="s">
        <v>561</v>
      </c>
      <c r="E405" s="12">
        <v>1</v>
      </c>
      <c r="F405" s="12">
        <v>3060.73</v>
      </c>
      <c r="G405" s="13">
        <f>ROUND(E405*F405,2)</f>
        <v>3060.73</v>
      </c>
    </row>
    <row r="406" spans="1:7" ht="112.5">
      <c r="A406" s="10"/>
      <c r="B406" s="10"/>
      <c r="C406" s="10"/>
      <c r="D406" s="14" t="s">
        <v>562</v>
      </c>
      <c r="E406" s="10"/>
      <c r="F406" s="10"/>
      <c r="G406" s="10"/>
    </row>
    <row r="407" spans="1:7">
      <c r="A407" s="11" t="s">
        <v>563</v>
      </c>
      <c r="B407" s="11" t="s">
        <v>14</v>
      </c>
      <c r="C407" s="11" t="s">
        <v>15</v>
      </c>
      <c r="D407" s="20" t="s">
        <v>564</v>
      </c>
      <c r="E407" s="12">
        <v>1</v>
      </c>
      <c r="F407" s="12">
        <v>586.27</v>
      </c>
      <c r="G407" s="13">
        <f>ROUND(E407*F407,2)</f>
        <v>586.27</v>
      </c>
    </row>
    <row r="408" spans="1:7" ht="112.5">
      <c r="A408" s="10"/>
      <c r="B408" s="10"/>
      <c r="C408" s="10"/>
      <c r="D408" s="14" t="s">
        <v>565</v>
      </c>
      <c r="E408" s="10"/>
      <c r="F408" s="10"/>
      <c r="G408" s="10"/>
    </row>
    <row r="409" spans="1:7">
      <c r="A409" s="11" t="s">
        <v>566</v>
      </c>
      <c r="B409" s="11" t="s">
        <v>14</v>
      </c>
      <c r="C409" s="11" t="s">
        <v>15</v>
      </c>
      <c r="D409" s="20" t="s">
        <v>567</v>
      </c>
      <c r="E409" s="12">
        <v>1</v>
      </c>
      <c r="F409" s="12">
        <v>557.15</v>
      </c>
      <c r="G409" s="13">
        <f>ROUND(E409*F409,2)</f>
        <v>557.15</v>
      </c>
    </row>
    <row r="410" spans="1:7" ht="78.75">
      <c r="A410" s="10"/>
      <c r="B410" s="10"/>
      <c r="C410" s="10"/>
      <c r="D410" s="14" t="s">
        <v>568</v>
      </c>
      <c r="E410" s="10"/>
      <c r="F410" s="10"/>
      <c r="G410" s="10"/>
    </row>
    <row r="411" spans="1:7">
      <c r="A411" s="11" t="s">
        <v>569</v>
      </c>
      <c r="B411" s="11" t="s">
        <v>14</v>
      </c>
      <c r="C411" s="11" t="s">
        <v>15</v>
      </c>
      <c r="D411" s="20" t="s">
        <v>570</v>
      </c>
      <c r="E411" s="12">
        <v>1</v>
      </c>
      <c r="F411" s="12">
        <v>431.33</v>
      </c>
      <c r="G411" s="13">
        <f>ROUND(E411*F411,2)</f>
        <v>431.33</v>
      </c>
    </row>
    <row r="412" spans="1:7" ht="90">
      <c r="A412" s="10"/>
      <c r="B412" s="10"/>
      <c r="C412" s="10"/>
      <c r="D412" s="14" t="s">
        <v>571</v>
      </c>
      <c r="E412" s="10"/>
      <c r="F412" s="10"/>
      <c r="G412" s="10"/>
    </row>
    <row r="413" spans="1:7">
      <c r="A413" s="11" t="s">
        <v>572</v>
      </c>
      <c r="B413" s="11" t="s">
        <v>14</v>
      </c>
      <c r="C413" s="11" t="s">
        <v>15</v>
      </c>
      <c r="D413" s="20" t="s">
        <v>573</v>
      </c>
      <c r="E413" s="12">
        <v>1</v>
      </c>
      <c r="F413" s="12">
        <v>1545.59</v>
      </c>
      <c r="G413" s="13">
        <f>ROUND(E413*F413,2)</f>
        <v>1545.59</v>
      </c>
    </row>
    <row r="414" spans="1:7" ht="180">
      <c r="A414" s="10"/>
      <c r="B414" s="10"/>
      <c r="C414" s="10"/>
      <c r="D414" s="14" t="s">
        <v>574</v>
      </c>
      <c r="E414" s="10"/>
      <c r="F414" s="10"/>
      <c r="G414" s="10"/>
    </row>
    <row r="415" spans="1:7">
      <c r="A415" s="10"/>
      <c r="B415" s="10"/>
      <c r="C415" s="10"/>
      <c r="D415" s="21" t="s">
        <v>575</v>
      </c>
      <c r="E415" s="12">
        <v>1</v>
      </c>
      <c r="F415" s="9">
        <f>G405+G407+G409+G411+G413</f>
        <v>6181.07</v>
      </c>
      <c r="G415" s="9">
        <f>ROUND(F415*E415,2)</f>
        <v>6181.07</v>
      </c>
    </row>
    <row r="416" spans="1:7" ht="0.95" customHeight="1">
      <c r="A416" s="16"/>
      <c r="B416" s="16"/>
      <c r="C416" s="16"/>
      <c r="D416" s="22"/>
      <c r="E416" s="16"/>
      <c r="F416" s="16"/>
      <c r="G416" s="16"/>
    </row>
    <row r="417" spans="1:7">
      <c r="A417" s="17" t="s">
        <v>576</v>
      </c>
      <c r="B417" s="17" t="s">
        <v>10</v>
      </c>
      <c r="C417" s="17" t="s">
        <v>11</v>
      </c>
      <c r="D417" s="23" t="s">
        <v>577</v>
      </c>
      <c r="E417" s="9">
        <f>E430</f>
        <v>1</v>
      </c>
      <c r="F417" s="9">
        <f>F430</f>
        <v>4549.01</v>
      </c>
      <c r="G417" s="9">
        <f>G430</f>
        <v>4549.01</v>
      </c>
    </row>
    <row r="418" spans="1:7">
      <c r="A418" s="11" t="s">
        <v>578</v>
      </c>
      <c r="B418" s="11" t="s">
        <v>14</v>
      </c>
      <c r="C418" s="11" t="s">
        <v>15</v>
      </c>
      <c r="D418" s="20" t="s">
        <v>579</v>
      </c>
      <c r="E418" s="12">
        <v>1</v>
      </c>
      <c r="F418" s="12">
        <v>261.11</v>
      </c>
      <c r="G418" s="13">
        <f>ROUND(E418*F418,2)</f>
        <v>261.11</v>
      </c>
    </row>
    <row r="419" spans="1:7" ht="78.75">
      <c r="A419" s="10"/>
      <c r="B419" s="10"/>
      <c r="C419" s="10"/>
      <c r="D419" s="14" t="s">
        <v>580</v>
      </c>
      <c r="E419" s="10"/>
      <c r="F419" s="10"/>
      <c r="G419" s="10"/>
    </row>
    <row r="420" spans="1:7">
      <c r="A420" s="11" t="s">
        <v>581</v>
      </c>
      <c r="B420" s="11" t="s">
        <v>14</v>
      </c>
      <c r="C420" s="11" t="s">
        <v>15</v>
      </c>
      <c r="D420" s="20" t="s">
        <v>582</v>
      </c>
      <c r="E420" s="12">
        <v>4</v>
      </c>
      <c r="F420" s="12">
        <v>48.42</v>
      </c>
      <c r="G420" s="13">
        <f>ROUND(E420*F420,2)</f>
        <v>193.68</v>
      </c>
    </row>
    <row r="421" spans="1:7" ht="78.75">
      <c r="A421" s="10"/>
      <c r="B421" s="10"/>
      <c r="C421" s="10"/>
      <c r="D421" s="14" t="s">
        <v>583</v>
      </c>
      <c r="E421" s="10"/>
      <c r="F421" s="10"/>
      <c r="G421" s="10"/>
    </row>
    <row r="422" spans="1:7">
      <c r="A422" s="11" t="s">
        <v>584</v>
      </c>
      <c r="B422" s="11" t="s">
        <v>14</v>
      </c>
      <c r="C422" s="11" t="s">
        <v>15</v>
      </c>
      <c r="D422" s="20" t="s">
        <v>585</v>
      </c>
      <c r="E422" s="12">
        <v>4</v>
      </c>
      <c r="F422" s="12">
        <v>39.729999999999997</v>
      </c>
      <c r="G422" s="13">
        <f>ROUND(E422*F422,2)</f>
        <v>158.91999999999999</v>
      </c>
    </row>
    <row r="423" spans="1:7" ht="56.25">
      <c r="A423" s="10"/>
      <c r="B423" s="10"/>
      <c r="C423" s="10"/>
      <c r="D423" s="14" t="s">
        <v>586</v>
      </c>
      <c r="E423" s="10"/>
      <c r="F423" s="10"/>
      <c r="G423" s="10"/>
    </row>
    <row r="424" spans="1:7" ht="22.5">
      <c r="A424" s="11" t="s">
        <v>587</v>
      </c>
      <c r="B424" s="11" t="s">
        <v>14</v>
      </c>
      <c r="C424" s="11" t="s">
        <v>83</v>
      </c>
      <c r="D424" s="20" t="s">
        <v>588</v>
      </c>
      <c r="E424" s="12">
        <v>1045</v>
      </c>
      <c r="F424" s="12">
        <v>3.54</v>
      </c>
      <c r="G424" s="13">
        <f>ROUND(E424*F424,2)</f>
        <v>3699.3</v>
      </c>
    </row>
    <row r="425" spans="1:7" ht="135">
      <c r="A425" s="10"/>
      <c r="B425" s="10"/>
      <c r="C425" s="10"/>
      <c r="D425" s="14" t="s">
        <v>589</v>
      </c>
      <c r="E425" s="10"/>
      <c r="F425" s="10"/>
      <c r="G425" s="10"/>
    </row>
    <row r="426" spans="1:7" ht="22.5">
      <c r="A426" s="11" t="s">
        <v>545</v>
      </c>
      <c r="B426" s="11" t="s">
        <v>14</v>
      </c>
      <c r="C426" s="11" t="s">
        <v>83</v>
      </c>
      <c r="D426" s="20" t="s">
        <v>546</v>
      </c>
      <c r="E426" s="12">
        <v>110</v>
      </c>
      <c r="F426" s="12">
        <v>1.85</v>
      </c>
      <c r="G426" s="13">
        <f>ROUND(E426*F426,2)</f>
        <v>203.5</v>
      </c>
    </row>
    <row r="427" spans="1:7" ht="213.75">
      <c r="A427" s="10"/>
      <c r="B427" s="10"/>
      <c r="C427" s="10"/>
      <c r="D427" s="14" t="s">
        <v>547</v>
      </c>
      <c r="E427" s="10"/>
      <c r="F427" s="10"/>
      <c r="G427" s="10"/>
    </row>
    <row r="428" spans="1:7">
      <c r="A428" s="11" t="s">
        <v>590</v>
      </c>
      <c r="B428" s="11" t="s">
        <v>14</v>
      </c>
      <c r="C428" s="11" t="s">
        <v>83</v>
      </c>
      <c r="D428" s="20" t="s">
        <v>591</v>
      </c>
      <c r="E428" s="12">
        <v>5</v>
      </c>
      <c r="F428" s="12">
        <v>6.5</v>
      </c>
      <c r="G428" s="13">
        <f>ROUND(E428*F428,2)</f>
        <v>32.5</v>
      </c>
    </row>
    <row r="429" spans="1:7" ht="123.75">
      <c r="A429" s="10"/>
      <c r="B429" s="10"/>
      <c r="C429" s="10"/>
      <c r="D429" s="14" t="s">
        <v>592</v>
      </c>
      <c r="E429" s="10"/>
      <c r="F429" s="10"/>
      <c r="G429" s="10"/>
    </row>
    <row r="430" spans="1:7">
      <c r="A430" s="10"/>
      <c r="B430" s="10"/>
      <c r="C430" s="10"/>
      <c r="D430" s="21" t="s">
        <v>593</v>
      </c>
      <c r="E430" s="12">
        <v>1</v>
      </c>
      <c r="F430" s="9">
        <f>G418+G420+G422+G424+G426+G428</f>
        <v>4549.01</v>
      </c>
      <c r="G430" s="9">
        <f>ROUND(F430*E430,2)</f>
        <v>4549.01</v>
      </c>
    </row>
    <row r="431" spans="1:7" ht="0.95" customHeight="1">
      <c r="A431" s="16"/>
      <c r="B431" s="16"/>
      <c r="C431" s="16"/>
      <c r="D431" s="22"/>
      <c r="E431" s="16"/>
      <c r="F431" s="16"/>
      <c r="G431" s="16"/>
    </row>
    <row r="432" spans="1:7">
      <c r="A432" s="17" t="s">
        <v>594</v>
      </c>
      <c r="B432" s="17" t="s">
        <v>10</v>
      </c>
      <c r="C432" s="17" t="s">
        <v>11</v>
      </c>
      <c r="D432" s="23" t="s">
        <v>595</v>
      </c>
      <c r="E432" s="9">
        <f>E435</f>
        <v>1</v>
      </c>
      <c r="F432" s="9">
        <f>F435</f>
        <v>6790.64</v>
      </c>
      <c r="G432" s="9">
        <f>G435</f>
        <v>6790.64</v>
      </c>
    </row>
    <row r="433" spans="1:7">
      <c r="A433" s="11" t="s">
        <v>596</v>
      </c>
      <c r="B433" s="11" t="s">
        <v>14</v>
      </c>
      <c r="C433" s="11" t="s">
        <v>15</v>
      </c>
      <c r="D433" s="20" t="s">
        <v>597</v>
      </c>
      <c r="E433" s="12">
        <v>1</v>
      </c>
      <c r="F433" s="12">
        <v>6790.64</v>
      </c>
      <c r="G433" s="13">
        <f>ROUND(E433*F433,2)</f>
        <v>6790.64</v>
      </c>
    </row>
    <row r="434" spans="1:7">
      <c r="A434" s="10"/>
      <c r="B434" s="10"/>
      <c r="C434" s="10"/>
      <c r="D434" s="14"/>
      <c r="E434" s="10"/>
      <c r="F434" s="10"/>
      <c r="G434" s="10"/>
    </row>
    <row r="435" spans="1:7">
      <c r="A435" s="10"/>
      <c r="B435" s="10"/>
      <c r="C435" s="10"/>
      <c r="D435" s="21" t="s">
        <v>598</v>
      </c>
      <c r="E435" s="12">
        <v>1</v>
      </c>
      <c r="F435" s="9">
        <f>G433</f>
        <v>6790.64</v>
      </c>
      <c r="G435" s="9">
        <f>ROUND(F435*E435,2)</f>
        <v>6790.64</v>
      </c>
    </row>
    <row r="436" spans="1:7" ht="0.95" customHeight="1">
      <c r="A436" s="16"/>
      <c r="B436" s="16"/>
      <c r="C436" s="16"/>
      <c r="D436" s="22"/>
      <c r="E436" s="16"/>
      <c r="F436" s="16"/>
      <c r="G436" s="16"/>
    </row>
    <row r="437" spans="1:7">
      <c r="A437" s="10"/>
      <c r="B437" s="10"/>
      <c r="C437" s="10"/>
      <c r="D437" s="21" t="s">
        <v>599</v>
      </c>
      <c r="E437" s="12">
        <v>1</v>
      </c>
      <c r="F437" s="9">
        <f>G415+G430+G435</f>
        <v>17520.72</v>
      </c>
      <c r="G437" s="9">
        <f>ROUND(F437*E437,2)</f>
        <v>17520.72</v>
      </c>
    </row>
    <row r="438" spans="1:7" ht="0.95" customHeight="1">
      <c r="A438" s="16"/>
      <c r="B438" s="16"/>
      <c r="C438" s="16"/>
      <c r="D438" s="22"/>
      <c r="E438" s="16"/>
      <c r="F438" s="16"/>
      <c r="G438" s="16"/>
    </row>
    <row r="439" spans="1:7">
      <c r="A439" s="17" t="s">
        <v>600</v>
      </c>
      <c r="B439" s="17" t="s">
        <v>10</v>
      </c>
      <c r="C439" s="17" t="s">
        <v>11</v>
      </c>
      <c r="D439" s="23" t="s">
        <v>601</v>
      </c>
      <c r="E439" s="9">
        <f>E448</f>
        <v>1</v>
      </c>
      <c r="F439" s="9">
        <f>F448</f>
        <v>13985.94</v>
      </c>
      <c r="G439" s="9">
        <f>G448</f>
        <v>13985.94</v>
      </c>
    </row>
    <row r="440" spans="1:7">
      <c r="A440" s="11" t="s">
        <v>560</v>
      </c>
      <c r="B440" s="11" t="s">
        <v>14</v>
      </c>
      <c r="C440" s="11" t="s">
        <v>15</v>
      </c>
      <c r="D440" s="20" t="s">
        <v>561</v>
      </c>
      <c r="E440" s="12">
        <v>1</v>
      </c>
      <c r="F440" s="12">
        <v>3060.73</v>
      </c>
      <c r="G440" s="13">
        <f>ROUND(E440*F440,2)</f>
        <v>3060.73</v>
      </c>
    </row>
    <row r="441" spans="1:7" ht="112.5">
      <c r="A441" s="10"/>
      <c r="B441" s="10"/>
      <c r="C441" s="10"/>
      <c r="D441" s="14" t="s">
        <v>562</v>
      </c>
      <c r="E441" s="10"/>
      <c r="F441" s="10"/>
      <c r="G441" s="10"/>
    </row>
    <row r="442" spans="1:7">
      <c r="A442" s="11" t="s">
        <v>602</v>
      </c>
      <c r="B442" s="11" t="s">
        <v>14</v>
      </c>
      <c r="C442" s="11" t="s">
        <v>15</v>
      </c>
      <c r="D442" s="20" t="s">
        <v>603</v>
      </c>
      <c r="E442" s="12">
        <v>1</v>
      </c>
      <c r="F442" s="12">
        <v>8406.7900000000009</v>
      </c>
      <c r="G442" s="13">
        <f>ROUND(E442*F442,2)</f>
        <v>8406.7900000000009</v>
      </c>
    </row>
    <row r="443" spans="1:7" ht="123.75">
      <c r="A443" s="10"/>
      <c r="B443" s="10"/>
      <c r="C443" s="10"/>
      <c r="D443" s="14" t="s">
        <v>604</v>
      </c>
      <c r="E443" s="10"/>
      <c r="F443" s="10"/>
      <c r="G443" s="10"/>
    </row>
    <row r="444" spans="1:7">
      <c r="A444" s="11" t="s">
        <v>605</v>
      </c>
      <c r="B444" s="11" t="s">
        <v>14</v>
      </c>
      <c r="C444" s="11" t="s">
        <v>15</v>
      </c>
      <c r="D444" s="20" t="s">
        <v>597</v>
      </c>
      <c r="E444" s="12">
        <v>1</v>
      </c>
      <c r="F444" s="12">
        <v>1765.3</v>
      </c>
      <c r="G444" s="13">
        <f>ROUND(E444*F444,2)</f>
        <v>1765.3</v>
      </c>
    </row>
    <row r="445" spans="1:7" ht="90">
      <c r="A445" s="10"/>
      <c r="B445" s="10"/>
      <c r="C445" s="10"/>
      <c r="D445" s="14" t="s">
        <v>606</v>
      </c>
      <c r="E445" s="10"/>
      <c r="F445" s="10"/>
      <c r="G445" s="10"/>
    </row>
    <row r="446" spans="1:7">
      <c r="A446" s="11" t="s">
        <v>607</v>
      </c>
      <c r="B446" s="11" t="s">
        <v>14</v>
      </c>
      <c r="C446" s="11" t="s">
        <v>15</v>
      </c>
      <c r="D446" s="20" t="s">
        <v>608</v>
      </c>
      <c r="E446" s="12">
        <v>1</v>
      </c>
      <c r="F446" s="12">
        <v>753.12</v>
      </c>
      <c r="G446" s="13">
        <f>ROUND(E446*F446,2)</f>
        <v>753.12</v>
      </c>
    </row>
    <row r="447" spans="1:7" ht="67.5">
      <c r="A447" s="10"/>
      <c r="B447" s="10"/>
      <c r="C447" s="10"/>
      <c r="D447" s="14" t="s">
        <v>609</v>
      </c>
      <c r="E447" s="10"/>
      <c r="F447" s="10"/>
      <c r="G447" s="10"/>
    </row>
    <row r="448" spans="1:7">
      <c r="A448" s="10"/>
      <c r="B448" s="10"/>
      <c r="C448" s="10"/>
      <c r="D448" s="21" t="s">
        <v>610</v>
      </c>
      <c r="E448" s="12">
        <v>1</v>
      </c>
      <c r="F448" s="9">
        <f>G440+G442+G444+G446</f>
        <v>13985.94</v>
      </c>
      <c r="G448" s="9">
        <f>ROUND(F448*E448,2)</f>
        <v>13985.94</v>
      </c>
    </row>
    <row r="449" spans="1:7" ht="0.95" customHeight="1">
      <c r="A449" s="16"/>
      <c r="B449" s="16"/>
      <c r="C449" s="16"/>
      <c r="D449" s="22"/>
      <c r="E449" s="16"/>
      <c r="F449" s="16"/>
      <c r="G449" s="16"/>
    </row>
    <row r="450" spans="1:7">
      <c r="A450" s="10"/>
      <c r="B450" s="10"/>
      <c r="C450" s="10"/>
      <c r="D450" s="21" t="s">
        <v>611</v>
      </c>
      <c r="E450" s="12">
        <v>1</v>
      </c>
      <c r="F450" s="9">
        <f>G437+G448</f>
        <v>31506.660000000003</v>
      </c>
      <c r="G450" s="9">
        <f>ROUND(F450*E450,2)</f>
        <v>31506.66</v>
      </c>
    </row>
    <row r="451" spans="1:7" ht="0.95" customHeight="1">
      <c r="A451" s="16"/>
      <c r="B451" s="16"/>
      <c r="C451" s="16"/>
      <c r="D451" s="22"/>
      <c r="E451" s="16"/>
      <c r="F451" s="16"/>
      <c r="G451" s="16"/>
    </row>
    <row r="452" spans="1:7">
      <c r="A452" s="17" t="s">
        <v>612</v>
      </c>
      <c r="B452" s="17" t="s">
        <v>10</v>
      </c>
      <c r="C452" s="17" t="s">
        <v>11</v>
      </c>
      <c r="D452" s="23" t="s">
        <v>613</v>
      </c>
      <c r="E452" s="9">
        <f>E479</f>
        <v>1</v>
      </c>
      <c r="F452" s="9">
        <f>F479</f>
        <v>19591.989999999998</v>
      </c>
      <c r="G452" s="9">
        <f>G479</f>
        <v>19591.990000000002</v>
      </c>
    </row>
    <row r="453" spans="1:7">
      <c r="A453" s="17" t="s">
        <v>614</v>
      </c>
      <c r="B453" s="17" t="s">
        <v>10</v>
      </c>
      <c r="C453" s="17" t="s">
        <v>11</v>
      </c>
      <c r="D453" s="23" t="s">
        <v>615</v>
      </c>
      <c r="E453" s="9">
        <f>E456</f>
        <v>1</v>
      </c>
      <c r="F453" s="9">
        <f>F456</f>
        <v>9641.9699999999993</v>
      </c>
      <c r="G453" s="9">
        <f>G456</f>
        <v>9641.9699999999993</v>
      </c>
    </row>
    <row r="454" spans="1:7">
      <c r="A454" s="11" t="s">
        <v>616</v>
      </c>
      <c r="B454" s="11" t="s">
        <v>14</v>
      </c>
      <c r="C454" s="11" t="s">
        <v>15</v>
      </c>
      <c r="D454" s="20" t="s">
        <v>617</v>
      </c>
      <c r="E454" s="12">
        <v>1</v>
      </c>
      <c r="F454" s="12">
        <v>9641.9699999999993</v>
      </c>
      <c r="G454" s="13">
        <f>ROUND(E454*F454,2)</f>
        <v>9641.9699999999993</v>
      </c>
    </row>
    <row r="455" spans="1:7" ht="180">
      <c r="A455" s="10"/>
      <c r="B455" s="10"/>
      <c r="C455" s="10"/>
      <c r="D455" s="14" t="s">
        <v>618</v>
      </c>
      <c r="E455" s="10"/>
      <c r="F455" s="10"/>
      <c r="G455" s="10"/>
    </row>
    <row r="456" spans="1:7">
      <c r="A456" s="10"/>
      <c r="B456" s="10"/>
      <c r="C456" s="10"/>
      <c r="D456" s="21" t="s">
        <v>619</v>
      </c>
      <c r="E456" s="12">
        <v>1</v>
      </c>
      <c r="F456" s="9">
        <f>G454</f>
        <v>9641.9699999999993</v>
      </c>
      <c r="G456" s="9">
        <f>ROUND(F456*E456,2)</f>
        <v>9641.9699999999993</v>
      </c>
    </row>
    <row r="457" spans="1:7" ht="0.95" customHeight="1">
      <c r="A457" s="16"/>
      <c r="B457" s="16"/>
      <c r="C457" s="16"/>
      <c r="D457" s="22"/>
      <c r="E457" s="16"/>
      <c r="F457" s="16"/>
      <c r="G457" s="16"/>
    </row>
    <row r="458" spans="1:7">
      <c r="A458" s="17" t="s">
        <v>620</v>
      </c>
      <c r="B458" s="17" t="s">
        <v>10</v>
      </c>
      <c r="C458" s="17" t="s">
        <v>11</v>
      </c>
      <c r="D458" s="23" t="s">
        <v>577</v>
      </c>
      <c r="E458" s="9">
        <f>E477</f>
        <v>1</v>
      </c>
      <c r="F458" s="9">
        <f>F477</f>
        <v>9950.02</v>
      </c>
      <c r="G458" s="9">
        <f>G477</f>
        <v>9950.02</v>
      </c>
    </row>
    <row r="459" spans="1:7">
      <c r="A459" s="11" t="s">
        <v>621</v>
      </c>
      <c r="B459" s="11" t="s">
        <v>14</v>
      </c>
      <c r="C459" s="11" t="s">
        <v>103</v>
      </c>
      <c r="D459" s="20" t="s">
        <v>622</v>
      </c>
      <c r="E459" s="12">
        <v>2</v>
      </c>
      <c r="F459" s="12">
        <v>247.28</v>
      </c>
      <c r="G459" s="13">
        <f>ROUND(E459*F459,2)</f>
        <v>494.56</v>
      </c>
    </row>
    <row r="460" spans="1:7" ht="157.5">
      <c r="A460" s="10"/>
      <c r="B460" s="10"/>
      <c r="C460" s="10"/>
      <c r="D460" s="14" t="s">
        <v>623</v>
      </c>
      <c r="E460" s="10"/>
      <c r="F460" s="10"/>
      <c r="G460" s="10"/>
    </row>
    <row r="461" spans="1:7">
      <c r="A461" s="11" t="s">
        <v>624</v>
      </c>
      <c r="B461" s="11" t="s">
        <v>14</v>
      </c>
      <c r="C461" s="11" t="s">
        <v>103</v>
      </c>
      <c r="D461" s="20" t="s">
        <v>625</v>
      </c>
      <c r="E461" s="12">
        <v>4</v>
      </c>
      <c r="F461" s="12">
        <v>550.08000000000004</v>
      </c>
      <c r="G461" s="13">
        <f>ROUND(E461*F461,2)</f>
        <v>2200.3200000000002</v>
      </c>
    </row>
    <row r="462" spans="1:7" ht="146.25">
      <c r="A462" s="10"/>
      <c r="B462" s="10"/>
      <c r="C462" s="10"/>
      <c r="D462" s="14" t="s">
        <v>626</v>
      </c>
      <c r="E462" s="10"/>
      <c r="F462" s="10"/>
      <c r="G462" s="10"/>
    </row>
    <row r="463" spans="1:7">
      <c r="A463" s="11" t="s">
        <v>627</v>
      </c>
      <c r="B463" s="11" t="s">
        <v>14</v>
      </c>
      <c r="C463" s="11" t="s">
        <v>103</v>
      </c>
      <c r="D463" s="20" t="s">
        <v>628</v>
      </c>
      <c r="E463" s="12">
        <v>6</v>
      </c>
      <c r="F463" s="12">
        <v>148.27000000000001</v>
      </c>
      <c r="G463" s="13">
        <f>ROUND(E463*F463,2)</f>
        <v>889.62</v>
      </c>
    </row>
    <row r="464" spans="1:7" ht="123.75">
      <c r="A464" s="10"/>
      <c r="B464" s="10"/>
      <c r="C464" s="10"/>
      <c r="D464" s="14" t="s">
        <v>629</v>
      </c>
      <c r="E464" s="10"/>
      <c r="F464" s="10"/>
      <c r="G464" s="10"/>
    </row>
    <row r="465" spans="1:7">
      <c r="A465" s="11" t="s">
        <v>630</v>
      </c>
      <c r="B465" s="11" t="s">
        <v>14</v>
      </c>
      <c r="C465" s="11" t="s">
        <v>103</v>
      </c>
      <c r="D465" s="20" t="s">
        <v>631</v>
      </c>
      <c r="E465" s="12">
        <v>2</v>
      </c>
      <c r="F465" s="12">
        <v>343.36</v>
      </c>
      <c r="G465" s="13">
        <f>ROUND(E465*F465,2)</f>
        <v>686.72</v>
      </c>
    </row>
    <row r="466" spans="1:7" ht="146.25">
      <c r="A466" s="10"/>
      <c r="B466" s="10"/>
      <c r="C466" s="10"/>
      <c r="D466" s="14" t="s">
        <v>632</v>
      </c>
      <c r="E466" s="10"/>
      <c r="F466" s="10"/>
      <c r="G466" s="10"/>
    </row>
    <row r="467" spans="1:7" ht="22.5">
      <c r="A467" s="11" t="s">
        <v>587</v>
      </c>
      <c r="B467" s="11" t="s">
        <v>14</v>
      </c>
      <c r="C467" s="11" t="s">
        <v>83</v>
      </c>
      <c r="D467" s="20" t="s">
        <v>588</v>
      </c>
      <c r="E467" s="12">
        <v>1595</v>
      </c>
      <c r="F467" s="12">
        <v>3.54</v>
      </c>
      <c r="G467" s="13">
        <f>ROUND(E467*F467,2)</f>
        <v>5646.3</v>
      </c>
    </row>
    <row r="468" spans="1:7" ht="135">
      <c r="A468" s="10"/>
      <c r="B468" s="10"/>
      <c r="C468" s="10"/>
      <c r="D468" s="14" t="s">
        <v>589</v>
      </c>
      <c r="E468" s="10"/>
      <c r="F468" s="10"/>
      <c r="G468" s="10"/>
    </row>
    <row r="469" spans="1:7" ht="22.5">
      <c r="A469" s="11" t="s">
        <v>545</v>
      </c>
      <c r="B469" s="11" t="s">
        <v>14</v>
      </c>
      <c r="C469" s="11" t="s">
        <v>83</v>
      </c>
      <c r="D469" s="20" t="s">
        <v>546</v>
      </c>
      <c r="E469" s="12">
        <v>0</v>
      </c>
      <c r="F469" s="12">
        <v>1.85</v>
      </c>
      <c r="G469" s="13">
        <f>ROUND(E469*F469,2)</f>
        <v>0</v>
      </c>
    </row>
    <row r="470" spans="1:7" ht="213.75">
      <c r="A470" s="10"/>
      <c r="B470" s="10"/>
      <c r="C470" s="10"/>
      <c r="D470" s="14" t="s">
        <v>547</v>
      </c>
      <c r="E470" s="10"/>
      <c r="F470" s="10"/>
      <c r="G470" s="10"/>
    </row>
    <row r="471" spans="1:7" ht="22.5">
      <c r="A471" s="11" t="s">
        <v>633</v>
      </c>
      <c r="B471" s="11" t="s">
        <v>14</v>
      </c>
      <c r="C471" s="11" t="s">
        <v>83</v>
      </c>
      <c r="D471" s="20" t="s">
        <v>634</v>
      </c>
      <c r="E471" s="12">
        <v>0</v>
      </c>
      <c r="F471" s="12">
        <v>1.66</v>
      </c>
      <c r="G471" s="13">
        <f>ROUND(E471*F471,2)</f>
        <v>0</v>
      </c>
    </row>
    <row r="472" spans="1:7" ht="56.25">
      <c r="A472" s="10"/>
      <c r="B472" s="10"/>
      <c r="C472" s="10"/>
      <c r="D472" s="14" t="s">
        <v>635</v>
      </c>
      <c r="E472" s="10"/>
      <c r="F472" s="10"/>
      <c r="G472" s="10"/>
    </row>
    <row r="473" spans="1:7">
      <c r="A473" s="11" t="s">
        <v>590</v>
      </c>
      <c r="B473" s="11" t="s">
        <v>14</v>
      </c>
      <c r="C473" s="11" t="s">
        <v>83</v>
      </c>
      <c r="D473" s="20" t="s">
        <v>591</v>
      </c>
      <c r="E473" s="12">
        <v>5</v>
      </c>
      <c r="F473" s="12">
        <v>6.5</v>
      </c>
      <c r="G473" s="13">
        <f>ROUND(E473*F473,2)</f>
        <v>32.5</v>
      </c>
    </row>
    <row r="474" spans="1:7" ht="123.75">
      <c r="A474" s="10"/>
      <c r="B474" s="10"/>
      <c r="C474" s="10"/>
      <c r="D474" s="14" t="s">
        <v>592</v>
      </c>
      <c r="E474" s="10"/>
      <c r="F474" s="10"/>
      <c r="G474" s="10"/>
    </row>
    <row r="475" spans="1:7">
      <c r="A475" s="11" t="s">
        <v>636</v>
      </c>
      <c r="B475" s="11" t="s">
        <v>14</v>
      </c>
      <c r="C475" s="11" t="s">
        <v>35</v>
      </c>
      <c r="D475" s="20" t="s">
        <v>637</v>
      </c>
      <c r="E475" s="12">
        <v>0</v>
      </c>
      <c r="F475" s="12">
        <v>282.42</v>
      </c>
      <c r="G475" s="13">
        <f>ROUND(E475*F475,2)</f>
        <v>0</v>
      </c>
    </row>
    <row r="476" spans="1:7" ht="157.5">
      <c r="A476" s="10"/>
      <c r="B476" s="10"/>
      <c r="C476" s="10"/>
      <c r="D476" s="14" t="s">
        <v>638</v>
      </c>
      <c r="E476" s="10"/>
      <c r="F476" s="10"/>
      <c r="G476" s="10"/>
    </row>
    <row r="477" spans="1:7">
      <c r="A477" s="10"/>
      <c r="B477" s="10"/>
      <c r="C477" s="10"/>
      <c r="D477" s="21" t="s">
        <v>639</v>
      </c>
      <c r="E477" s="12">
        <v>1</v>
      </c>
      <c r="F477" s="9">
        <f>G459+G461+G463+G465+G467+G469+G471+G473+G475</f>
        <v>9950.02</v>
      </c>
      <c r="G477" s="9">
        <f>ROUND(F477*E477,2)</f>
        <v>9950.02</v>
      </c>
    </row>
    <row r="478" spans="1:7" ht="0.95" customHeight="1">
      <c r="A478" s="16"/>
      <c r="B478" s="16"/>
      <c r="C478" s="16"/>
      <c r="D478" s="22"/>
      <c r="E478" s="16"/>
      <c r="F478" s="16"/>
      <c r="G478" s="16"/>
    </row>
    <row r="479" spans="1:7">
      <c r="A479" s="10"/>
      <c r="B479" s="10"/>
      <c r="C479" s="10"/>
      <c r="D479" s="21" t="s">
        <v>640</v>
      </c>
      <c r="E479" s="12">
        <v>1</v>
      </c>
      <c r="F479" s="9">
        <f>G456+G477</f>
        <v>19591.989999999998</v>
      </c>
      <c r="G479" s="9">
        <f>ROUND(F479*E479,2)</f>
        <v>19591.990000000002</v>
      </c>
    </row>
    <row r="480" spans="1:7" ht="0.95" customHeight="1">
      <c r="A480" s="16"/>
      <c r="B480" s="16"/>
      <c r="C480" s="16"/>
      <c r="D480" s="22"/>
      <c r="E480" s="16"/>
      <c r="F480" s="16"/>
      <c r="G480" s="16"/>
    </row>
    <row r="481" spans="1:7">
      <c r="A481" s="10"/>
      <c r="B481" s="10"/>
      <c r="C481" s="10"/>
      <c r="D481" s="21" t="s">
        <v>641</v>
      </c>
      <c r="E481" s="12">
        <v>1</v>
      </c>
      <c r="F481" s="9">
        <f>G450+G479</f>
        <v>51098.65</v>
      </c>
      <c r="G481" s="9">
        <f>ROUND(F481*E481,2)</f>
        <v>51098.65</v>
      </c>
    </row>
    <row r="482" spans="1:7" ht="0.95" customHeight="1">
      <c r="A482" s="16"/>
      <c r="B482" s="16"/>
      <c r="C482" s="16"/>
      <c r="D482" s="22"/>
      <c r="E482" s="16"/>
      <c r="F482" s="16"/>
      <c r="G482" s="16"/>
    </row>
    <row r="483" spans="1:7">
      <c r="A483" s="17" t="s">
        <v>642</v>
      </c>
      <c r="B483" s="17" t="s">
        <v>10</v>
      </c>
      <c r="C483" s="17" t="s">
        <v>11</v>
      </c>
      <c r="D483" s="23" t="s">
        <v>643</v>
      </c>
      <c r="E483" s="9">
        <f>E508</f>
        <v>1</v>
      </c>
      <c r="F483" s="9">
        <f>F508</f>
        <v>1658.74</v>
      </c>
      <c r="G483" s="9">
        <f>G508</f>
        <v>1658.74</v>
      </c>
    </row>
    <row r="484" spans="1:7" ht="22.5">
      <c r="A484" s="11" t="s">
        <v>644</v>
      </c>
      <c r="B484" s="11" t="s">
        <v>14</v>
      </c>
      <c r="C484" s="11" t="s">
        <v>15</v>
      </c>
      <c r="D484" s="20" t="s">
        <v>645</v>
      </c>
      <c r="E484" s="12">
        <v>1</v>
      </c>
      <c r="F484" s="12">
        <v>49.94</v>
      </c>
      <c r="G484" s="13">
        <f>ROUND(E484*F484,2)</f>
        <v>49.94</v>
      </c>
    </row>
    <row r="485" spans="1:7" ht="168.75">
      <c r="A485" s="10"/>
      <c r="B485" s="10"/>
      <c r="C485" s="10"/>
      <c r="D485" s="14" t="s">
        <v>646</v>
      </c>
      <c r="E485" s="10"/>
      <c r="F485" s="10"/>
      <c r="G485" s="10"/>
    </row>
    <row r="486" spans="1:7">
      <c r="A486" s="11" t="s">
        <v>647</v>
      </c>
      <c r="B486" s="11" t="s">
        <v>14</v>
      </c>
      <c r="C486" s="11" t="s">
        <v>15</v>
      </c>
      <c r="D486" s="20" t="s">
        <v>648</v>
      </c>
      <c r="E486" s="12">
        <v>1</v>
      </c>
      <c r="F486" s="12">
        <v>3.56</v>
      </c>
      <c r="G486" s="13">
        <f>ROUND(E486*F486,2)</f>
        <v>3.56</v>
      </c>
    </row>
    <row r="487" spans="1:7" ht="90">
      <c r="A487" s="10"/>
      <c r="B487" s="10"/>
      <c r="C487" s="10"/>
      <c r="D487" s="14" t="s">
        <v>649</v>
      </c>
      <c r="E487" s="10"/>
      <c r="F487" s="10"/>
      <c r="G487" s="10"/>
    </row>
    <row r="488" spans="1:7" ht="22.5">
      <c r="A488" s="11" t="s">
        <v>650</v>
      </c>
      <c r="B488" s="11" t="s">
        <v>14</v>
      </c>
      <c r="C488" s="11" t="s">
        <v>15</v>
      </c>
      <c r="D488" s="20" t="s">
        <v>651</v>
      </c>
      <c r="E488" s="12">
        <v>2</v>
      </c>
      <c r="F488" s="12">
        <v>47.92</v>
      </c>
      <c r="G488" s="13">
        <f>ROUND(E488*F488,2)</f>
        <v>95.84</v>
      </c>
    </row>
    <row r="489" spans="1:7" ht="78.75">
      <c r="A489" s="10"/>
      <c r="B489" s="10"/>
      <c r="C489" s="10"/>
      <c r="D489" s="14" t="s">
        <v>652</v>
      </c>
      <c r="E489" s="10"/>
      <c r="F489" s="10"/>
      <c r="G489" s="10"/>
    </row>
    <row r="490" spans="1:7">
      <c r="A490" s="11" t="s">
        <v>653</v>
      </c>
      <c r="B490" s="11" t="s">
        <v>14</v>
      </c>
      <c r="C490" s="11" t="s">
        <v>15</v>
      </c>
      <c r="D490" s="20" t="s">
        <v>654</v>
      </c>
      <c r="E490" s="12">
        <v>2</v>
      </c>
      <c r="F490" s="12">
        <v>81.03</v>
      </c>
      <c r="G490" s="13">
        <f>ROUND(E490*F490,2)</f>
        <v>162.06</v>
      </c>
    </row>
    <row r="491" spans="1:7" ht="90">
      <c r="A491" s="10"/>
      <c r="B491" s="10"/>
      <c r="C491" s="10"/>
      <c r="D491" s="14" t="s">
        <v>655</v>
      </c>
      <c r="E491" s="10"/>
      <c r="F491" s="10"/>
      <c r="G491" s="10"/>
    </row>
    <row r="492" spans="1:7">
      <c r="A492" s="11" t="s">
        <v>656</v>
      </c>
      <c r="B492" s="11" t="s">
        <v>14</v>
      </c>
      <c r="C492" s="11" t="s">
        <v>15</v>
      </c>
      <c r="D492" s="20" t="s">
        <v>657</v>
      </c>
      <c r="E492" s="12">
        <v>1</v>
      </c>
      <c r="F492" s="12">
        <v>41.92</v>
      </c>
      <c r="G492" s="13">
        <f>ROUND(E492*F492,2)</f>
        <v>41.92</v>
      </c>
    </row>
    <row r="493" spans="1:7" ht="236.25">
      <c r="A493" s="10"/>
      <c r="B493" s="10"/>
      <c r="C493" s="10"/>
      <c r="D493" s="14" t="s">
        <v>658</v>
      </c>
      <c r="E493" s="10"/>
      <c r="F493" s="10"/>
      <c r="G493" s="10"/>
    </row>
    <row r="494" spans="1:7">
      <c r="A494" s="11" t="s">
        <v>659</v>
      </c>
      <c r="B494" s="11" t="s">
        <v>14</v>
      </c>
      <c r="C494" s="11" t="s">
        <v>15</v>
      </c>
      <c r="D494" s="20" t="s">
        <v>660</v>
      </c>
      <c r="E494" s="12">
        <v>1</v>
      </c>
      <c r="F494" s="12">
        <v>4.05</v>
      </c>
      <c r="G494" s="13">
        <f>ROUND(E494*F494,2)</f>
        <v>4.05</v>
      </c>
    </row>
    <row r="495" spans="1:7" ht="146.25">
      <c r="A495" s="10"/>
      <c r="B495" s="10"/>
      <c r="C495" s="10"/>
      <c r="D495" s="14" t="s">
        <v>661</v>
      </c>
      <c r="E495" s="10"/>
      <c r="F495" s="10"/>
      <c r="G495" s="10"/>
    </row>
    <row r="496" spans="1:7">
      <c r="A496" s="11" t="s">
        <v>662</v>
      </c>
      <c r="B496" s="11" t="s">
        <v>14</v>
      </c>
      <c r="C496" s="11" t="s">
        <v>15</v>
      </c>
      <c r="D496" s="20" t="s">
        <v>663</v>
      </c>
      <c r="E496" s="12">
        <v>1</v>
      </c>
      <c r="F496" s="12">
        <v>1.44</v>
      </c>
      <c r="G496" s="13">
        <f>ROUND(E496*F496,2)</f>
        <v>1.44</v>
      </c>
    </row>
    <row r="497" spans="1:7" ht="112.5">
      <c r="A497" s="10"/>
      <c r="B497" s="10"/>
      <c r="C497" s="10"/>
      <c r="D497" s="14" t="s">
        <v>664</v>
      </c>
      <c r="E497" s="10"/>
      <c r="F497" s="10"/>
      <c r="G497" s="10"/>
    </row>
    <row r="498" spans="1:7">
      <c r="A498" s="11" t="s">
        <v>665</v>
      </c>
      <c r="B498" s="11" t="s">
        <v>14</v>
      </c>
      <c r="C498" s="11" t="s">
        <v>666</v>
      </c>
      <c r="D498" s="20" t="s">
        <v>667</v>
      </c>
      <c r="E498" s="12">
        <v>287.5</v>
      </c>
      <c r="F498" s="12">
        <v>1.71</v>
      </c>
      <c r="G498" s="13">
        <f>ROUND(E498*F498,2)</f>
        <v>491.63</v>
      </c>
    </row>
    <row r="499" spans="1:7" ht="191.25">
      <c r="A499" s="10"/>
      <c r="B499" s="10"/>
      <c r="C499" s="10"/>
      <c r="D499" s="14" t="s">
        <v>668</v>
      </c>
      <c r="E499" s="10"/>
      <c r="F499" s="10"/>
      <c r="G499" s="10"/>
    </row>
    <row r="500" spans="1:7">
      <c r="A500" s="11" t="s">
        <v>669</v>
      </c>
      <c r="B500" s="11" t="s">
        <v>14</v>
      </c>
      <c r="C500" s="11" t="s">
        <v>15</v>
      </c>
      <c r="D500" s="20" t="s">
        <v>670</v>
      </c>
      <c r="E500" s="12">
        <v>1</v>
      </c>
      <c r="F500" s="12">
        <v>633</v>
      </c>
      <c r="G500" s="13">
        <f>ROUND(E500*F500,2)</f>
        <v>633</v>
      </c>
    </row>
    <row r="501" spans="1:7" ht="101.25">
      <c r="A501" s="10"/>
      <c r="B501" s="10"/>
      <c r="C501" s="10"/>
      <c r="D501" s="14" t="s">
        <v>671</v>
      </c>
      <c r="E501" s="10"/>
      <c r="F501" s="10"/>
      <c r="G501" s="10"/>
    </row>
    <row r="502" spans="1:7" ht="22.5">
      <c r="A502" s="11" t="s">
        <v>672</v>
      </c>
      <c r="B502" s="11" t="s">
        <v>14</v>
      </c>
      <c r="C502" s="11" t="s">
        <v>15</v>
      </c>
      <c r="D502" s="20" t="s">
        <v>673</v>
      </c>
      <c r="E502" s="12">
        <v>5</v>
      </c>
      <c r="F502" s="12">
        <v>9.26</v>
      </c>
      <c r="G502" s="13">
        <f>ROUND(E502*F502,2)</f>
        <v>46.3</v>
      </c>
    </row>
    <row r="503" spans="1:7" ht="90">
      <c r="A503" s="10"/>
      <c r="B503" s="10"/>
      <c r="C503" s="10"/>
      <c r="D503" s="14" t="s">
        <v>674</v>
      </c>
      <c r="E503" s="10"/>
      <c r="F503" s="10"/>
      <c r="G503" s="10"/>
    </row>
    <row r="504" spans="1:7" ht="22.5">
      <c r="A504" s="11" t="s">
        <v>675</v>
      </c>
      <c r="B504" s="11" t="s">
        <v>14</v>
      </c>
      <c r="C504" s="11" t="s">
        <v>15</v>
      </c>
      <c r="D504" s="20" t="s">
        <v>676</v>
      </c>
      <c r="E504" s="12">
        <v>2</v>
      </c>
      <c r="F504" s="12">
        <v>16.899999999999999</v>
      </c>
      <c r="G504" s="13">
        <f>ROUND(E504*F504,2)</f>
        <v>33.799999999999997</v>
      </c>
    </row>
    <row r="505" spans="1:7" ht="101.25">
      <c r="A505" s="10"/>
      <c r="B505" s="10"/>
      <c r="C505" s="10"/>
      <c r="D505" s="14" t="s">
        <v>677</v>
      </c>
      <c r="E505" s="10"/>
      <c r="F505" s="10"/>
      <c r="G505" s="10"/>
    </row>
    <row r="506" spans="1:7" ht="22.5">
      <c r="A506" s="11" t="s">
        <v>678</v>
      </c>
      <c r="B506" s="11" t="s">
        <v>14</v>
      </c>
      <c r="C506" s="11" t="s">
        <v>15</v>
      </c>
      <c r="D506" s="20" t="s">
        <v>679</v>
      </c>
      <c r="E506" s="12">
        <v>4</v>
      </c>
      <c r="F506" s="12">
        <v>23.8</v>
      </c>
      <c r="G506" s="13">
        <f>ROUND(E506*F506,2)</f>
        <v>95.2</v>
      </c>
    </row>
    <row r="507" spans="1:7" ht="90">
      <c r="A507" s="10"/>
      <c r="B507" s="10"/>
      <c r="C507" s="10"/>
      <c r="D507" s="14" t="s">
        <v>680</v>
      </c>
      <c r="E507" s="10"/>
      <c r="F507" s="10"/>
      <c r="G507" s="10"/>
    </row>
    <row r="508" spans="1:7">
      <c r="A508" s="10"/>
      <c r="B508" s="10"/>
      <c r="C508" s="10"/>
      <c r="D508" s="21" t="s">
        <v>681</v>
      </c>
      <c r="E508" s="12">
        <v>1</v>
      </c>
      <c r="F508" s="9">
        <f>G484+G486+G488+G490+G492+G494+G496+G498+G500+G502+G504+G506</f>
        <v>1658.74</v>
      </c>
      <c r="G508" s="9">
        <f>ROUND(F508*E508,2)</f>
        <v>1658.74</v>
      </c>
    </row>
    <row r="509" spans="1:7" ht="0.95" customHeight="1">
      <c r="A509" s="16"/>
      <c r="B509" s="16"/>
      <c r="C509" s="16"/>
      <c r="D509" s="22"/>
      <c r="E509" s="16"/>
      <c r="F509" s="16"/>
      <c r="G509" s="16"/>
    </row>
    <row r="510" spans="1:7">
      <c r="A510" s="17" t="s">
        <v>682</v>
      </c>
      <c r="B510" s="17" t="s">
        <v>10</v>
      </c>
      <c r="C510" s="17" t="s">
        <v>11</v>
      </c>
      <c r="D510" s="23" t="s">
        <v>683</v>
      </c>
      <c r="E510" s="9">
        <f>E516</f>
        <v>1</v>
      </c>
      <c r="F510" s="9">
        <f>F516</f>
        <v>2617.88</v>
      </c>
      <c r="G510" s="9">
        <f>G516</f>
        <v>2617.88</v>
      </c>
    </row>
    <row r="511" spans="1:7">
      <c r="A511" s="10"/>
      <c r="B511" s="10"/>
      <c r="C511" s="10"/>
      <c r="D511" s="14"/>
      <c r="E511" s="10"/>
      <c r="F511" s="10"/>
      <c r="G511" s="10"/>
    </row>
    <row r="512" spans="1:7" ht="22.5">
      <c r="A512" s="11" t="s">
        <v>684</v>
      </c>
      <c r="B512" s="11" t="s">
        <v>14</v>
      </c>
      <c r="C512" s="11" t="s">
        <v>35</v>
      </c>
      <c r="D512" s="20" t="s">
        <v>685</v>
      </c>
      <c r="E512" s="12">
        <v>1</v>
      </c>
      <c r="F512" s="12">
        <v>1792.13</v>
      </c>
      <c r="G512" s="13">
        <f>ROUND(E512*F512,2)</f>
        <v>1792.13</v>
      </c>
    </row>
    <row r="513" spans="1:7" ht="56.25">
      <c r="A513" s="10"/>
      <c r="B513" s="10"/>
      <c r="C513" s="10"/>
      <c r="D513" s="14" t="s">
        <v>686</v>
      </c>
      <c r="E513" s="10"/>
      <c r="F513" s="10"/>
      <c r="G513" s="10"/>
    </row>
    <row r="514" spans="1:7" ht="22.5">
      <c r="A514" s="11" t="s">
        <v>687</v>
      </c>
      <c r="B514" s="11" t="s">
        <v>14</v>
      </c>
      <c r="C514" s="11" t="s">
        <v>35</v>
      </c>
      <c r="D514" s="20" t="s">
        <v>688</v>
      </c>
      <c r="E514" s="12">
        <v>1</v>
      </c>
      <c r="F514" s="12">
        <v>825.75</v>
      </c>
      <c r="G514" s="13">
        <f>ROUND(E514*F514,2)</f>
        <v>825.75</v>
      </c>
    </row>
    <row r="515" spans="1:7" ht="101.25">
      <c r="A515" s="10"/>
      <c r="B515" s="10"/>
      <c r="C515" s="10"/>
      <c r="D515" s="14" t="s">
        <v>689</v>
      </c>
      <c r="E515" s="10"/>
      <c r="F515" s="10"/>
      <c r="G515" s="10"/>
    </row>
    <row r="516" spans="1:7">
      <c r="A516" s="10"/>
      <c r="B516" s="10"/>
      <c r="C516" s="10"/>
      <c r="D516" s="21" t="s">
        <v>690</v>
      </c>
      <c r="E516" s="12">
        <v>1</v>
      </c>
      <c r="F516" s="9">
        <f>G512+G514</f>
        <v>2617.88</v>
      </c>
      <c r="G516" s="9">
        <f>ROUND(F516*E516,2)</f>
        <v>2617.88</v>
      </c>
    </row>
    <row r="517" spans="1:7" ht="0.95" customHeight="1">
      <c r="A517" s="16"/>
      <c r="B517" s="16"/>
      <c r="C517" s="16"/>
      <c r="D517" s="22"/>
      <c r="E517" s="16"/>
      <c r="F517" s="16"/>
      <c r="G517" s="16"/>
    </row>
    <row r="518" spans="1:7">
      <c r="A518" s="17" t="s">
        <v>691</v>
      </c>
      <c r="B518" s="17" t="s">
        <v>10</v>
      </c>
      <c r="C518" s="17" t="s">
        <v>11</v>
      </c>
      <c r="D518" s="23" t="s">
        <v>692</v>
      </c>
      <c r="E518" s="9">
        <f>E546</f>
        <v>1</v>
      </c>
      <c r="F518" s="9">
        <f>F546</f>
        <v>5716.6100000000006</v>
      </c>
      <c r="G518" s="9">
        <f>G546</f>
        <v>5716.61</v>
      </c>
    </row>
    <row r="519" spans="1:7">
      <c r="A519" s="17" t="s">
        <v>693</v>
      </c>
      <c r="B519" s="17" t="s">
        <v>10</v>
      </c>
      <c r="C519" s="17" t="s">
        <v>11</v>
      </c>
      <c r="D519" s="23" t="s">
        <v>694</v>
      </c>
      <c r="E519" s="9">
        <f>E524</f>
        <v>1</v>
      </c>
      <c r="F519" s="9">
        <f>F524</f>
        <v>2250</v>
      </c>
      <c r="G519" s="9">
        <f>G524</f>
        <v>2250</v>
      </c>
    </row>
    <row r="520" spans="1:7">
      <c r="A520" s="11" t="s">
        <v>695</v>
      </c>
      <c r="B520" s="11" t="s">
        <v>14</v>
      </c>
      <c r="C520" s="11" t="s">
        <v>35</v>
      </c>
      <c r="D520" s="20" t="s">
        <v>696</v>
      </c>
      <c r="E520" s="12">
        <v>1</v>
      </c>
      <c r="F520" s="12">
        <v>1250</v>
      </c>
      <c r="G520" s="13">
        <f>ROUND(E520*F520,2)</f>
        <v>1250</v>
      </c>
    </row>
    <row r="521" spans="1:7" ht="371.25">
      <c r="A521" s="10"/>
      <c r="B521" s="10"/>
      <c r="C521" s="10"/>
      <c r="D521" s="14" t="s">
        <v>697</v>
      </c>
      <c r="E521" s="10"/>
      <c r="F521" s="10"/>
      <c r="G521" s="10"/>
    </row>
    <row r="522" spans="1:7">
      <c r="A522" s="11" t="s">
        <v>698</v>
      </c>
      <c r="B522" s="11" t="s">
        <v>14</v>
      </c>
      <c r="C522" s="11" t="s">
        <v>35</v>
      </c>
      <c r="D522" s="20" t="s">
        <v>699</v>
      </c>
      <c r="E522" s="12">
        <v>1</v>
      </c>
      <c r="F522" s="12">
        <v>1000</v>
      </c>
      <c r="G522" s="13">
        <f>ROUND(E522*F522,2)</f>
        <v>1000</v>
      </c>
    </row>
    <row r="523" spans="1:7" ht="45">
      <c r="A523" s="10"/>
      <c r="B523" s="10"/>
      <c r="C523" s="10"/>
      <c r="D523" s="14" t="s">
        <v>700</v>
      </c>
      <c r="E523" s="10"/>
      <c r="F523" s="10"/>
      <c r="G523" s="10"/>
    </row>
    <row r="524" spans="1:7">
      <c r="A524" s="10"/>
      <c r="B524" s="10"/>
      <c r="C524" s="10"/>
      <c r="D524" s="21" t="s">
        <v>701</v>
      </c>
      <c r="E524" s="12">
        <v>1</v>
      </c>
      <c r="F524" s="9">
        <f>G520+G522</f>
        <v>2250</v>
      </c>
      <c r="G524" s="9">
        <f>ROUND(F524*E524,2)</f>
        <v>2250</v>
      </c>
    </row>
    <row r="525" spans="1:7" ht="0.95" customHeight="1">
      <c r="A525" s="16"/>
      <c r="B525" s="16"/>
      <c r="C525" s="16"/>
      <c r="D525" s="22"/>
      <c r="E525" s="16"/>
      <c r="F525" s="16"/>
      <c r="G525" s="16"/>
    </row>
    <row r="526" spans="1:7">
      <c r="A526" s="17" t="s">
        <v>702</v>
      </c>
      <c r="B526" s="17" t="s">
        <v>10</v>
      </c>
      <c r="C526" s="17" t="s">
        <v>11</v>
      </c>
      <c r="D526" s="23" t="s">
        <v>703</v>
      </c>
      <c r="E526" s="9">
        <f>E529</f>
        <v>1</v>
      </c>
      <c r="F526" s="9">
        <f>F529</f>
        <v>589.98</v>
      </c>
      <c r="G526" s="9">
        <f>G529</f>
        <v>589.98</v>
      </c>
    </row>
    <row r="527" spans="1:7">
      <c r="A527" s="11" t="s">
        <v>704</v>
      </c>
      <c r="B527" s="11" t="s">
        <v>14</v>
      </c>
      <c r="C527" s="11" t="s">
        <v>35</v>
      </c>
      <c r="D527" s="20" t="s">
        <v>705</v>
      </c>
      <c r="E527" s="12">
        <v>1</v>
      </c>
      <c r="F527" s="12">
        <v>589.98</v>
      </c>
      <c r="G527" s="13">
        <f>ROUND(E527*F527,2)</f>
        <v>589.98</v>
      </c>
    </row>
    <row r="528" spans="1:7" ht="78.75">
      <c r="A528" s="10"/>
      <c r="B528" s="10"/>
      <c r="C528" s="10"/>
      <c r="D528" s="14" t="s">
        <v>706</v>
      </c>
      <c r="E528" s="10"/>
      <c r="F528" s="10"/>
      <c r="G528" s="10"/>
    </row>
    <row r="529" spans="1:7">
      <c r="A529" s="10"/>
      <c r="B529" s="10"/>
      <c r="C529" s="10"/>
      <c r="D529" s="21" t="s">
        <v>707</v>
      </c>
      <c r="E529" s="12">
        <v>1</v>
      </c>
      <c r="F529" s="9">
        <f>G527</f>
        <v>589.98</v>
      </c>
      <c r="G529" s="9">
        <f>ROUND(F529*E529,2)</f>
        <v>589.98</v>
      </c>
    </row>
    <row r="530" spans="1:7" ht="0.95" customHeight="1">
      <c r="A530" s="16"/>
      <c r="B530" s="16"/>
      <c r="C530" s="16"/>
      <c r="D530" s="22"/>
      <c r="E530" s="16"/>
      <c r="F530" s="16"/>
      <c r="G530" s="16"/>
    </row>
    <row r="531" spans="1:7">
      <c r="A531" s="17" t="s">
        <v>708</v>
      </c>
      <c r="B531" s="17" t="s">
        <v>10</v>
      </c>
      <c r="C531" s="17" t="s">
        <v>11</v>
      </c>
      <c r="D531" s="23" t="s">
        <v>709</v>
      </c>
      <c r="E531" s="9">
        <f>E534</f>
        <v>1</v>
      </c>
      <c r="F531" s="9">
        <f>F534</f>
        <v>1632.71</v>
      </c>
      <c r="G531" s="9">
        <f>G534</f>
        <v>1632.71</v>
      </c>
    </row>
    <row r="532" spans="1:7">
      <c r="A532" s="11" t="s">
        <v>710</v>
      </c>
      <c r="B532" s="11" t="s">
        <v>14</v>
      </c>
      <c r="C532" s="11" t="s">
        <v>35</v>
      </c>
      <c r="D532" s="20" t="s">
        <v>711</v>
      </c>
      <c r="E532" s="12">
        <v>1</v>
      </c>
      <c r="F532" s="12">
        <v>1632.71</v>
      </c>
      <c r="G532" s="13">
        <f>ROUND(E532*F532,2)</f>
        <v>1632.71</v>
      </c>
    </row>
    <row r="533" spans="1:7" ht="112.5">
      <c r="A533" s="10"/>
      <c r="B533" s="10"/>
      <c r="C533" s="10"/>
      <c r="D533" s="14" t="s">
        <v>712</v>
      </c>
      <c r="E533" s="10"/>
      <c r="F533" s="10"/>
      <c r="G533" s="10"/>
    </row>
    <row r="534" spans="1:7">
      <c r="A534" s="10"/>
      <c r="B534" s="10"/>
      <c r="C534" s="10"/>
      <c r="D534" s="21" t="s">
        <v>713</v>
      </c>
      <c r="E534" s="12">
        <v>1</v>
      </c>
      <c r="F534" s="9">
        <f>G532</f>
        <v>1632.71</v>
      </c>
      <c r="G534" s="9">
        <f>ROUND(F534*E534,2)</f>
        <v>1632.71</v>
      </c>
    </row>
    <row r="535" spans="1:7" ht="0.95" customHeight="1">
      <c r="A535" s="16"/>
      <c r="B535" s="16"/>
      <c r="C535" s="16"/>
      <c r="D535" s="22"/>
      <c r="E535" s="16"/>
      <c r="F535" s="16"/>
      <c r="G535" s="16"/>
    </row>
    <row r="536" spans="1:7">
      <c r="A536" s="17" t="s">
        <v>714</v>
      </c>
      <c r="B536" s="17" t="s">
        <v>10</v>
      </c>
      <c r="C536" s="17" t="s">
        <v>11</v>
      </c>
      <c r="D536" s="23" t="s">
        <v>715</v>
      </c>
      <c r="E536" s="9">
        <f>E539</f>
        <v>1</v>
      </c>
      <c r="F536" s="9">
        <f>F539</f>
        <v>1200</v>
      </c>
      <c r="G536" s="9">
        <f>G539</f>
        <v>1200</v>
      </c>
    </row>
    <row r="537" spans="1:7">
      <c r="A537" s="11" t="s">
        <v>716</v>
      </c>
      <c r="B537" s="11" t="s">
        <v>14</v>
      </c>
      <c r="C537" s="11" t="s">
        <v>35</v>
      </c>
      <c r="D537" s="20" t="s">
        <v>717</v>
      </c>
      <c r="E537" s="12">
        <v>1</v>
      </c>
      <c r="F537" s="12">
        <v>1200</v>
      </c>
      <c r="G537" s="13">
        <f>ROUND(E537*F537,2)</f>
        <v>1200</v>
      </c>
    </row>
    <row r="538" spans="1:7" ht="112.5">
      <c r="A538" s="10"/>
      <c r="B538" s="10"/>
      <c r="C538" s="10"/>
      <c r="D538" s="14" t="s">
        <v>718</v>
      </c>
      <c r="E538" s="10"/>
      <c r="F538" s="10"/>
      <c r="G538" s="10"/>
    </row>
    <row r="539" spans="1:7">
      <c r="A539" s="10"/>
      <c r="B539" s="10"/>
      <c r="C539" s="10"/>
      <c r="D539" s="21" t="s">
        <v>719</v>
      </c>
      <c r="E539" s="12">
        <v>1</v>
      </c>
      <c r="F539" s="9">
        <f>G537</f>
        <v>1200</v>
      </c>
      <c r="G539" s="9">
        <f>ROUND(F539*E539,2)</f>
        <v>1200</v>
      </c>
    </row>
    <row r="540" spans="1:7" ht="0.95" customHeight="1">
      <c r="A540" s="16"/>
      <c r="B540" s="16"/>
      <c r="C540" s="16"/>
      <c r="D540" s="22"/>
      <c r="E540" s="16"/>
      <c r="F540" s="16"/>
      <c r="G540" s="16"/>
    </row>
    <row r="541" spans="1:7">
      <c r="A541" s="17" t="s">
        <v>720</v>
      </c>
      <c r="B541" s="17" t="s">
        <v>10</v>
      </c>
      <c r="C541" s="17" t="s">
        <v>11</v>
      </c>
      <c r="D541" s="23" t="s">
        <v>721</v>
      </c>
      <c r="E541" s="9">
        <f>E544</f>
        <v>1</v>
      </c>
      <c r="F541" s="9">
        <f>F544</f>
        <v>43.92</v>
      </c>
      <c r="G541" s="9">
        <f>G544</f>
        <v>43.92</v>
      </c>
    </row>
    <row r="542" spans="1:7">
      <c r="A542" s="11" t="s">
        <v>722</v>
      </c>
      <c r="B542" s="11" t="s">
        <v>14</v>
      </c>
      <c r="C542" s="11" t="s">
        <v>15</v>
      </c>
      <c r="D542" s="20" t="s">
        <v>723</v>
      </c>
      <c r="E542" s="12">
        <v>4</v>
      </c>
      <c r="F542" s="12">
        <v>10.98</v>
      </c>
      <c r="G542" s="13">
        <f>ROUND(E542*F542,2)</f>
        <v>43.92</v>
      </c>
    </row>
    <row r="543" spans="1:7" ht="101.25">
      <c r="A543" s="10"/>
      <c r="B543" s="10"/>
      <c r="C543" s="10"/>
      <c r="D543" s="14" t="s">
        <v>724</v>
      </c>
      <c r="E543" s="10"/>
      <c r="F543" s="10"/>
      <c r="G543" s="10"/>
    </row>
    <row r="544" spans="1:7">
      <c r="A544" s="10"/>
      <c r="B544" s="10"/>
      <c r="C544" s="10"/>
      <c r="D544" s="21" t="s">
        <v>725</v>
      </c>
      <c r="E544" s="12">
        <v>1</v>
      </c>
      <c r="F544" s="9">
        <f>G542</f>
        <v>43.92</v>
      </c>
      <c r="G544" s="9">
        <f>ROUND(F544*E544,2)</f>
        <v>43.92</v>
      </c>
    </row>
    <row r="545" spans="1:7" ht="0.95" customHeight="1">
      <c r="A545" s="16"/>
      <c r="B545" s="16"/>
      <c r="C545" s="16"/>
      <c r="D545" s="22"/>
      <c r="E545" s="16"/>
      <c r="F545" s="16"/>
      <c r="G545" s="16"/>
    </row>
    <row r="546" spans="1:7">
      <c r="A546" s="10"/>
      <c r="B546" s="10"/>
      <c r="C546" s="10"/>
      <c r="D546" s="21" t="s">
        <v>726</v>
      </c>
      <c r="E546" s="12">
        <v>1</v>
      </c>
      <c r="F546" s="9">
        <f>G524+G529+G534+G539+G544</f>
        <v>5716.6100000000006</v>
      </c>
      <c r="G546" s="9">
        <f>ROUND(F546*E546,2)</f>
        <v>5716.61</v>
      </c>
    </row>
    <row r="547" spans="1:7" ht="0.95" customHeight="1">
      <c r="A547" s="16"/>
      <c r="B547" s="16"/>
      <c r="C547" s="16"/>
      <c r="D547" s="22"/>
      <c r="E547" s="16"/>
      <c r="F547" s="16"/>
      <c r="G547" s="16"/>
    </row>
    <row r="548" spans="1:7">
      <c r="A548" s="17" t="s">
        <v>727</v>
      </c>
      <c r="B548" s="17" t="s">
        <v>10</v>
      </c>
      <c r="C548" s="17" t="s">
        <v>11</v>
      </c>
      <c r="D548" s="23" t="s">
        <v>728</v>
      </c>
      <c r="E548" s="9">
        <f>E551</f>
        <v>1</v>
      </c>
      <c r="F548" s="9">
        <f>F551</f>
        <v>6655.02</v>
      </c>
      <c r="G548" s="9">
        <f>G551</f>
        <v>6655.02</v>
      </c>
    </row>
    <row r="549" spans="1:7">
      <c r="A549" s="11" t="s">
        <v>729</v>
      </c>
      <c r="B549" s="11" t="s">
        <v>14</v>
      </c>
      <c r="C549" s="11" t="s">
        <v>11</v>
      </c>
      <c r="D549" s="20" t="s">
        <v>730</v>
      </c>
      <c r="E549" s="12">
        <v>1</v>
      </c>
      <c r="F549" s="12">
        <v>6655.02</v>
      </c>
      <c r="G549" s="13">
        <f>ROUND(E549*F549,2)</f>
        <v>6655.02</v>
      </c>
    </row>
    <row r="550" spans="1:7" ht="45">
      <c r="A550" s="10"/>
      <c r="B550" s="10"/>
      <c r="C550" s="10"/>
      <c r="D550" s="14" t="s">
        <v>731</v>
      </c>
      <c r="E550" s="10"/>
      <c r="F550" s="10"/>
      <c r="G550" s="10"/>
    </row>
    <row r="551" spans="1:7">
      <c r="A551" s="10"/>
      <c r="B551" s="10"/>
      <c r="C551" s="10"/>
      <c r="D551" s="21" t="s">
        <v>732</v>
      </c>
      <c r="E551" s="12">
        <v>1</v>
      </c>
      <c r="F551" s="9">
        <f>G549</f>
        <v>6655.02</v>
      </c>
      <c r="G551" s="9">
        <f>ROUND(F551*E551,2)</f>
        <v>6655.02</v>
      </c>
    </row>
    <row r="552" spans="1:7" ht="0.95" customHeight="1">
      <c r="A552" s="16"/>
      <c r="B552" s="16"/>
      <c r="C552" s="16"/>
      <c r="D552" s="22"/>
      <c r="E552" s="16"/>
      <c r="F552" s="16"/>
      <c r="G552" s="16"/>
    </row>
    <row r="553" spans="1:7">
      <c r="A553" s="10"/>
      <c r="B553" s="10"/>
      <c r="C553" s="10"/>
      <c r="D553" s="21" t="s">
        <v>733</v>
      </c>
      <c r="E553" s="15">
        <v>1</v>
      </c>
      <c r="F553" s="9">
        <f>G41+G140+G147+G300+G379+G398+G481+G508+G516+G546+G551</f>
        <v>407905.24000000005</v>
      </c>
      <c r="G553" s="9">
        <f>ROUND(F553*E553,2)</f>
        <v>407905.24</v>
      </c>
    </row>
    <row r="554" spans="1:7" ht="0.95" customHeight="1">
      <c r="A554" s="16"/>
      <c r="B554" s="16"/>
      <c r="C554" s="16"/>
      <c r="D554" s="22"/>
      <c r="E554" s="16"/>
      <c r="F554" s="16"/>
      <c r="G554" s="16"/>
    </row>
    <row r="555" spans="1:7">
      <c r="A555" s="7" t="s">
        <v>734</v>
      </c>
      <c r="B555" s="7" t="s">
        <v>10</v>
      </c>
      <c r="C555" s="7" t="s">
        <v>11</v>
      </c>
      <c r="D555" s="19" t="s">
        <v>735</v>
      </c>
      <c r="E555" s="8">
        <f>E913</f>
        <v>1</v>
      </c>
      <c r="F555" s="9">
        <f>F913</f>
        <v>338326.06000000006</v>
      </c>
      <c r="G555" s="9">
        <f>G913</f>
        <v>338326.06</v>
      </c>
    </row>
    <row r="556" spans="1:7">
      <c r="A556" s="10"/>
      <c r="B556" s="10"/>
      <c r="C556" s="10"/>
      <c r="D556" s="14"/>
      <c r="E556" s="10"/>
      <c r="F556" s="10"/>
      <c r="G556" s="10"/>
    </row>
    <row r="557" spans="1:7">
      <c r="A557" s="17" t="s">
        <v>736</v>
      </c>
      <c r="B557" s="17" t="s">
        <v>10</v>
      </c>
      <c r="C557" s="17" t="s">
        <v>11</v>
      </c>
      <c r="D557" s="23" t="s">
        <v>203</v>
      </c>
      <c r="E557" s="9">
        <f>E741</f>
        <v>1</v>
      </c>
      <c r="F557" s="9">
        <f>F741</f>
        <v>291798.01</v>
      </c>
      <c r="G557" s="9">
        <f>G741</f>
        <v>291798.01</v>
      </c>
    </row>
    <row r="558" spans="1:7" ht="22.5">
      <c r="A558" s="10"/>
      <c r="B558" s="10"/>
      <c r="C558" s="10"/>
      <c r="D558" s="14" t="s">
        <v>737</v>
      </c>
      <c r="E558" s="10"/>
      <c r="F558" s="10"/>
      <c r="G558" s="10"/>
    </row>
    <row r="559" spans="1:7">
      <c r="A559" s="17" t="s">
        <v>738</v>
      </c>
      <c r="B559" s="17" t="s">
        <v>10</v>
      </c>
      <c r="C559" s="17" t="s">
        <v>11</v>
      </c>
      <c r="D559" s="23" t="s">
        <v>205</v>
      </c>
      <c r="E559" s="9">
        <f>E598</f>
        <v>1</v>
      </c>
      <c r="F559" s="9">
        <f>F598</f>
        <v>165992.26999999999</v>
      </c>
      <c r="G559" s="9">
        <f>G598</f>
        <v>165992.26999999999</v>
      </c>
    </row>
    <row r="560" spans="1:7" ht="22.5">
      <c r="A560" s="11" t="s">
        <v>739</v>
      </c>
      <c r="B560" s="11" t="s">
        <v>14</v>
      </c>
      <c r="C560" s="11" t="s">
        <v>15</v>
      </c>
      <c r="D560" s="20" t="s">
        <v>740</v>
      </c>
      <c r="E560" s="12">
        <v>1</v>
      </c>
      <c r="F560" s="12">
        <v>16372.64</v>
      </c>
      <c r="G560" s="13">
        <f>ROUND(E560*F560,2)</f>
        <v>16372.64</v>
      </c>
    </row>
    <row r="561" spans="1:7" ht="409.5">
      <c r="A561" s="10"/>
      <c r="B561" s="10"/>
      <c r="C561" s="10"/>
      <c r="D561" s="14" t="s">
        <v>741</v>
      </c>
      <c r="E561" s="10"/>
      <c r="F561" s="10"/>
      <c r="G561" s="10"/>
    </row>
    <row r="562" spans="1:7" ht="22.5">
      <c r="A562" s="11" t="s">
        <v>742</v>
      </c>
      <c r="B562" s="11" t="s">
        <v>14</v>
      </c>
      <c r="C562" s="11" t="s">
        <v>15</v>
      </c>
      <c r="D562" s="20" t="s">
        <v>743</v>
      </c>
      <c r="E562" s="12">
        <v>1</v>
      </c>
      <c r="F562" s="12">
        <v>6166.84</v>
      </c>
      <c r="G562" s="13">
        <f>ROUND(E562*F562,2)</f>
        <v>6166.84</v>
      </c>
    </row>
    <row r="563" spans="1:7" ht="393.75">
      <c r="A563" s="10"/>
      <c r="B563" s="10"/>
      <c r="C563" s="10"/>
      <c r="D563" s="14" t="s">
        <v>744</v>
      </c>
      <c r="E563" s="10"/>
      <c r="F563" s="10"/>
      <c r="G563" s="10"/>
    </row>
    <row r="564" spans="1:7" ht="22.5">
      <c r="A564" s="11" t="s">
        <v>745</v>
      </c>
      <c r="B564" s="11" t="s">
        <v>14</v>
      </c>
      <c r="C564" s="11" t="s">
        <v>15</v>
      </c>
      <c r="D564" s="20" t="s">
        <v>746</v>
      </c>
      <c r="E564" s="12">
        <v>1</v>
      </c>
      <c r="F564" s="12">
        <v>5822.55</v>
      </c>
      <c r="G564" s="13">
        <f>ROUND(E564*F564,2)</f>
        <v>5822.55</v>
      </c>
    </row>
    <row r="565" spans="1:7" ht="292.5">
      <c r="A565" s="10"/>
      <c r="B565" s="10"/>
      <c r="C565" s="10"/>
      <c r="D565" s="14" t="s">
        <v>747</v>
      </c>
      <c r="E565" s="10"/>
      <c r="F565" s="10"/>
      <c r="G565" s="10"/>
    </row>
    <row r="566" spans="1:7" ht="22.5">
      <c r="A566" s="11" t="s">
        <v>748</v>
      </c>
      <c r="B566" s="11" t="s">
        <v>14</v>
      </c>
      <c r="C566" s="11" t="s">
        <v>15</v>
      </c>
      <c r="D566" s="20" t="s">
        <v>749</v>
      </c>
      <c r="E566" s="12">
        <v>1</v>
      </c>
      <c r="F566" s="12">
        <v>418.37</v>
      </c>
      <c r="G566" s="13">
        <f>ROUND(E566*F566,2)</f>
        <v>418.37</v>
      </c>
    </row>
    <row r="567" spans="1:7" ht="236.25">
      <c r="A567" s="10"/>
      <c r="B567" s="10"/>
      <c r="C567" s="10"/>
      <c r="D567" s="14" t="s">
        <v>750</v>
      </c>
      <c r="E567" s="10"/>
      <c r="F567" s="10"/>
      <c r="G567" s="10"/>
    </row>
    <row r="568" spans="1:7">
      <c r="A568" s="11" t="s">
        <v>751</v>
      </c>
      <c r="B568" s="11" t="s">
        <v>14</v>
      </c>
      <c r="C568" s="11" t="s">
        <v>15</v>
      </c>
      <c r="D568" s="20" t="s">
        <v>752</v>
      </c>
      <c r="E568" s="12">
        <v>1</v>
      </c>
      <c r="F568" s="12">
        <v>78.83</v>
      </c>
      <c r="G568" s="13">
        <f>ROUND(E568*F568,2)</f>
        <v>78.83</v>
      </c>
    </row>
    <row r="569" spans="1:7" ht="258.75">
      <c r="A569" s="10"/>
      <c r="B569" s="10"/>
      <c r="C569" s="10"/>
      <c r="D569" s="14" t="s">
        <v>753</v>
      </c>
      <c r="E569" s="10"/>
      <c r="F569" s="10"/>
      <c r="G569" s="10"/>
    </row>
    <row r="570" spans="1:7" ht="22.5">
      <c r="A570" s="11" t="s">
        <v>754</v>
      </c>
      <c r="B570" s="11" t="s">
        <v>14</v>
      </c>
      <c r="C570" s="11" t="s">
        <v>15</v>
      </c>
      <c r="D570" s="20" t="s">
        <v>755</v>
      </c>
      <c r="E570" s="12">
        <v>1</v>
      </c>
      <c r="F570" s="12">
        <v>702.06</v>
      </c>
      <c r="G570" s="13">
        <f>ROUND(E570*F570,2)</f>
        <v>702.06</v>
      </c>
    </row>
    <row r="571" spans="1:7" ht="236.25">
      <c r="A571" s="10"/>
      <c r="B571" s="10"/>
      <c r="C571" s="10"/>
      <c r="D571" s="14" t="s">
        <v>756</v>
      </c>
      <c r="E571" s="10"/>
      <c r="F571" s="10"/>
      <c r="G571" s="10"/>
    </row>
    <row r="572" spans="1:7" ht="22.5">
      <c r="A572" s="11" t="s">
        <v>757</v>
      </c>
      <c r="B572" s="11" t="s">
        <v>14</v>
      </c>
      <c r="C572" s="11" t="s">
        <v>15</v>
      </c>
      <c r="D572" s="20" t="s">
        <v>758</v>
      </c>
      <c r="E572" s="12">
        <v>2</v>
      </c>
      <c r="F572" s="12">
        <v>10245.09</v>
      </c>
      <c r="G572" s="13">
        <f>ROUND(E572*F572,2)</f>
        <v>20490.18</v>
      </c>
    </row>
    <row r="573" spans="1:7" ht="409.5">
      <c r="A573" s="10"/>
      <c r="B573" s="10"/>
      <c r="C573" s="10"/>
      <c r="D573" s="14" t="s">
        <v>759</v>
      </c>
      <c r="E573" s="10"/>
      <c r="F573" s="10"/>
      <c r="G573" s="10"/>
    </row>
    <row r="574" spans="1:7" ht="22.5">
      <c r="A574" s="11" t="s">
        <v>760</v>
      </c>
      <c r="B574" s="11" t="s">
        <v>14</v>
      </c>
      <c r="C574" s="11" t="s">
        <v>15</v>
      </c>
      <c r="D574" s="20" t="s">
        <v>761</v>
      </c>
      <c r="E574" s="12">
        <v>2</v>
      </c>
      <c r="F574" s="12">
        <v>240.85</v>
      </c>
      <c r="G574" s="13">
        <f>ROUND(E574*F574,2)</f>
        <v>481.7</v>
      </c>
    </row>
    <row r="575" spans="1:7" ht="382.5">
      <c r="A575" s="10"/>
      <c r="B575" s="10"/>
      <c r="C575" s="10"/>
      <c r="D575" s="14" t="s">
        <v>762</v>
      </c>
      <c r="E575" s="10"/>
      <c r="F575" s="10"/>
      <c r="G575" s="10"/>
    </row>
    <row r="576" spans="1:7" ht="22.5">
      <c r="A576" s="11" t="s">
        <v>763</v>
      </c>
      <c r="B576" s="11" t="s">
        <v>14</v>
      </c>
      <c r="C576" s="11" t="s">
        <v>15</v>
      </c>
      <c r="D576" s="20" t="s">
        <v>764</v>
      </c>
      <c r="E576" s="12">
        <v>2</v>
      </c>
      <c r="F576" s="12">
        <v>256.66000000000003</v>
      </c>
      <c r="G576" s="13">
        <f>ROUND(E576*F576,2)</f>
        <v>513.32000000000005</v>
      </c>
    </row>
    <row r="577" spans="1:7" ht="213.75">
      <c r="A577" s="10"/>
      <c r="B577" s="10"/>
      <c r="C577" s="10"/>
      <c r="D577" s="14" t="s">
        <v>765</v>
      </c>
      <c r="E577" s="10"/>
      <c r="F577" s="10"/>
      <c r="G577" s="10"/>
    </row>
    <row r="578" spans="1:7" ht="22.5">
      <c r="A578" s="11" t="s">
        <v>766</v>
      </c>
      <c r="B578" s="11" t="s">
        <v>14</v>
      </c>
      <c r="C578" s="11" t="s">
        <v>15</v>
      </c>
      <c r="D578" s="20" t="s">
        <v>767</v>
      </c>
      <c r="E578" s="12">
        <v>2</v>
      </c>
      <c r="F578" s="12">
        <v>4138.29</v>
      </c>
      <c r="G578" s="13">
        <f>ROUND(E578*F578,2)</f>
        <v>8276.58</v>
      </c>
    </row>
    <row r="579" spans="1:7" ht="409.5">
      <c r="A579" s="10"/>
      <c r="B579" s="10"/>
      <c r="C579" s="10"/>
      <c r="D579" s="14" t="s">
        <v>768</v>
      </c>
      <c r="E579" s="10"/>
      <c r="F579" s="10"/>
      <c r="G579" s="10"/>
    </row>
    <row r="580" spans="1:7" ht="22.5">
      <c r="A580" s="11" t="s">
        <v>769</v>
      </c>
      <c r="B580" s="11" t="s">
        <v>14</v>
      </c>
      <c r="C580" s="11" t="s">
        <v>15</v>
      </c>
      <c r="D580" s="20" t="s">
        <v>770</v>
      </c>
      <c r="E580" s="12">
        <v>2</v>
      </c>
      <c r="F580" s="12">
        <v>289.42</v>
      </c>
      <c r="G580" s="13">
        <f>ROUND(E580*F580,2)</f>
        <v>578.84</v>
      </c>
    </row>
    <row r="581" spans="1:7" ht="409.5">
      <c r="A581" s="10"/>
      <c r="B581" s="10"/>
      <c r="C581" s="10"/>
      <c r="D581" s="14" t="s">
        <v>771</v>
      </c>
      <c r="E581" s="10"/>
      <c r="F581" s="10"/>
      <c r="G581" s="10"/>
    </row>
    <row r="582" spans="1:7" ht="22.5">
      <c r="A582" s="11" t="s">
        <v>772</v>
      </c>
      <c r="B582" s="11" t="s">
        <v>14</v>
      </c>
      <c r="C582" s="11" t="s">
        <v>15</v>
      </c>
      <c r="D582" s="20" t="s">
        <v>773</v>
      </c>
      <c r="E582" s="12">
        <v>2</v>
      </c>
      <c r="F582" s="12">
        <v>137.51</v>
      </c>
      <c r="G582" s="13">
        <f>ROUND(E582*F582,2)</f>
        <v>275.02</v>
      </c>
    </row>
    <row r="583" spans="1:7" ht="202.5">
      <c r="A583" s="10"/>
      <c r="B583" s="10"/>
      <c r="C583" s="10"/>
      <c r="D583" s="14" t="s">
        <v>774</v>
      </c>
      <c r="E583" s="10"/>
      <c r="F583" s="10"/>
      <c r="G583" s="10"/>
    </row>
    <row r="584" spans="1:7" ht="22.5">
      <c r="A584" s="11" t="s">
        <v>775</v>
      </c>
      <c r="B584" s="11" t="s">
        <v>14</v>
      </c>
      <c r="C584" s="11" t="s">
        <v>15</v>
      </c>
      <c r="D584" s="20" t="s">
        <v>776</v>
      </c>
      <c r="E584" s="12">
        <v>3</v>
      </c>
      <c r="F584" s="12">
        <v>29631.38</v>
      </c>
      <c r="G584" s="13">
        <f>ROUND(E584*F584,2)</f>
        <v>88894.14</v>
      </c>
    </row>
    <row r="585" spans="1:7" ht="409.5">
      <c r="A585" s="10"/>
      <c r="B585" s="10"/>
      <c r="C585" s="10"/>
      <c r="D585" s="14" t="s">
        <v>777</v>
      </c>
      <c r="E585" s="10"/>
      <c r="F585" s="10"/>
      <c r="G585" s="10"/>
    </row>
    <row r="586" spans="1:7" ht="22.5">
      <c r="A586" s="11" t="s">
        <v>778</v>
      </c>
      <c r="B586" s="11" t="s">
        <v>14</v>
      </c>
      <c r="C586" s="11" t="s">
        <v>15</v>
      </c>
      <c r="D586" s="20" t="s">
        <v>779</v>
      </c>
      <c r="E586" s="12">
        <v>3</v>
      </c>
      <c r="F586" s="12">
        <v>137.51</v>
      </c>
      <c r="G586" s="13">
        <f>ROUND(E586*F586,2)</f>
        <v>412.53</v>
      </c>
    </row>
    <row r="587" spans="1:7" ht="202.5">
      <c r="A587" s="10"/>
      <c r="B587" s="10"/>
      <c r="C587" s="10"/>
      <c r="D587" s="14" t="s">
        <v>780</v>
      </c>
      <c r="E587" s="10"/>
      <c r="F587" s="10"/>
      <c r="G587" s="10"/>
    </row>
    <row r="588" spans="1:7">
      <c r="A588" s="11" t="s">
        <v>781</v>
      </c>
      <c r="B588" s="11" t="s">
        <v>14</v>
      </c>
      <c r="C588" s="11" t="s">
        <v>15</v>
      </c>
      <c r="D588" s="20" t="s">
        <v>782</v>
      </c>
      <c r="E588" s="12">
        <v>7</v>
      </c>
      <c r="F588" s="12">
        <v>368.48</v>
      </c>
      <c r="G588" s="13">
        <f>ROUND(E588*F588,2)</f>
        <v>2579.36</v>
      </c>
    </row>
    <row r="589" spans="1:7" ht="33.75">
      <c r="A589" s="10"/>
      <c r="B589" s="10"/>
      <c r="C589" s="10"/>
      <c r="D589" s="14" t="s">
        <v>783</v>
      </c>
      <c r="E589" s="10"/>
      <c r="F589" s="10"/>
      <c r="G589" s="10"/>
    </row>
    <row r="590" spans="1:7" ht="22.5">
      <c r="A590" s="11" t="s">
        <v>784</v>
      </c>
      <c r="B590" s="11" t="s">
        <v>14</v>
      </c>
      <c r="C590" s="11" t="s">
        <v>15</v>
      </c>
      <c r="D590" s="20" t="s">
        <v>785</v>
      </c>
      <c r="E590" s="12">
        <v>3</v>
      </c>
      <c r="F590" s="12">
        <v>3853.01</v>
      </c>
      <c r="G590" s="13">
        <f>ROUND(E590*F590,2)</f>
        <v>11559.03</v>
      </c>
    </row>
    <row r="591" spans="1:7" ht="135">
      <c r="A591" s="10"/>
      <c r="B591" s="10"/>
      <c r="C591" s="10"/>
      <c r="D591" s="14" t="s">
        <v>786</v>
      </c>
      <c r="E591" s="10"/>
      <c r="F591" s="10"/>
      <c r="G591" s="10"/>
    </row>
    <row r="592" spans="1:7">
      <c r="A592" s="11" t="s">
        <v>787</v>
      </c>
      <c r="B592" s="11" t="s">
        <v>14</v>
      </c>
      <c r="C592" s="11" t="s">
        <v>15</v>
      </c>
      <c r="D592" s="20" t="s">
        <v>788</v>
      </c>
      <c r="E592" s="12">
        <v>1</v>
      </c>
      <c r="F592" s="12">
        <v>394.58</v>
      </c>
      <c r="G592" s="13">
        <f>ROUND(E592*F592,2)</f>
        <v>394.58</v>
      </c>
    </row>
    <row r="593" spans="1:7" ht="270">
      <c r="A593" s="10"/>
      <c r="B593" s="10"/>
      <c r="C593" s="10"/>
      <c r="D593" s="14" t="s">
        <v>789</v>
      </c>
      <c r="E593" s="10"/>
      <c r="F593" s="10"/>
      <c r="G593" s="10"/>
    </row>
    <row r="594" spans="1:7">
      <c r="A594" s="11" t="s">
        <v>790</v>
      </c>
      <c r="B594" s="11" t="s">
        <v>14</v>
      </c>
      <c r="C594" s="11" t="s">
        <v>15</v>
      </c>
      <c r="D594" s="20" t="s">
        <v>791</v>
      </c>
      <c r="E594" s="12">
        <v>1</v>
      </c>
      <c r="F594" s="12">
        <v>687.2</v>
      </c>
      <c r="G594" s="13">
        <f>ROUND(E594*F594,2)</f>
        <v>687.2</v>
      </c>
    </row>
    <row r="595" spans="1:7" ht="191.25">
      <c r="A595" s="10"/>
      <c r="B595" s="10"/>
      <c r="C595" s="10"/>
      <c r="D595" s="14" t="s">
        <v>792</v>
      </c>
      <c r="E595" s="10"/>
      <c r="F595" s="10"/>
      <c r="G595" s="10"/>
    </row>
    <row r="596" spans="1:7" ht="22.5">
      <c r="A596" s="11" t="s">
        <v>793</v>
      </c>
      <c r="B596" s="11" t="s">
        <v>14</v>
      </c>
      <c r="C596" s="11" t="s">
        <v>15</v>
      </c>
      <c r="D596" s="20" t="s">
        <v>794</v>
      </c>
      <c r="E596" s="12">
        <v>1</v>
      </c>
      <c r="F596" s="12">
        <v>1288.5</v>
      </c>
      <c r="G596" s="13">
        <f>ROUND(E596*F596,2)</f>
        <v>1288.5</v>
      </c>
    </row>
    <row r="597" spans="1:7" ht="112.5">
      <c r="A597" s="10"/>
      <c r="B597" s="10"/>
      <c r="C597" s="10"/>
      <c r="D597" s="14" t="s">
        <v>795</v>
      </c>
      <c r="E597" s="10"/>
      <c r="F597" s="10"/>
      <c r="G597" s="10"/>
    </row>
    <row r="598" spans="1:7">
      <c r="A598" s="10"/>
      <c r="B598" s="10"/>
      <c r="C598" s="10"/>
      <c r="D598" s="21" t="s">
        <v>796</v>
      </c>
      <c r="E598" s="12">
        <v>1</v>
      </c>
      <c r="F598" s="9">
        <f>G560+G562+G564+G566+G568+G570+G572+G574+G576+G578+G580+G582+G584+G586+G588+G590+G592+G594+G596</f>
        <v>165992.26999999999</v>
      </c>
      <c r="G598" s="9">
        <f>ROUND(F598*E598,2)</f>
        <v>165992.26999999999</v>
      </c>
    </row>
    <row r="599" spans="1:7" ht="0.95" customHeight="1">
      <c r="A599" s="16"/>
      <c r="B599" s="16"/>
      <c r="C599" s="16"/>
      <c r="D599" s="22"/>
      <c r="E599" s="16"/>
      <c r="F599" s="16"/>
      <c r="G599" s="16"/>
    </row>
    <row r="600" spans="1:7">
      <c r="A600" s="17" t="s">
        <v>797</v>
      </c>
      <c r="B600" s="17" t="s">
        <v>10</v>
      </c>
      <c r="C600" s="17" t="s">
        <v>11</v>
      </c>
      <c r="D600" s="23" t="s">
        <v>217</v>
      </c>
      <c r="E600" s="9">
        <f>E739</f>
        <v>1</v>
      </c>
      <c r="F600" s="9">
        <f>F739</f>
        <v>125805.74000000006</v>
      </c>
      <c r="G600" s="9">
        <f>G739</f>
        <v>125805.74</v>
      </c>
    </row>
    <row r="601" spans="1:7" ht="22.5">
      <c r="A601" s="11" t="s">
        <v>218</v>
      </c>
      <c r="B601" s="11" t="s">
        <v>14</v>
      </c>
      <c r="C601" s="11" t="s">
        <v>83</v>
      </c>
      <c r="D601" s="20" t="s">
        <v>219</v>
      </c>
      <c r="E601" s="12">
        <v>14</v>
      </c>
      <c r="F601" s="12">
        <v>6.35</v>
      </c>
      <c r="G601" s="13">
        <f>ROUND(E601*F601,2)</f>
        <v>88.9</v>
      </c>
    </row>
    <row r="602" spans="1:7" ht="56.25">
      <c r="A602" s="10"/>
      <c r="B602" s="10"/>
      <c r="C602" s="10"/>
      <c r="D602" s="14" t="s">
        <v>220</v>
      </c>
      <c r="E602" s="10"/>
      <c r="F602" s="10"/>
      <c r="G602" s="10"/>
    </row>
    <row r="603" spans="1:7" ht="22.5">
      <c r="A603" s="11" t="s">
        <v>221</v>
      </c>
      <c r="B603" s="11" t="s">
        <v>14</v>
      </c>
      <c r="C603" s="11" t="s">
        <v>83</v>
      </c>
      <c r="D603" s="20" t="s">
        <v>222</v>
      </c>
      <c r="E603" s="12">
        <v>34</v>
      </c>
      <c r="F603" s="12">
        <v>18.36</v>
      </c>
      <c r="G603" s="13">
        <f>ROUND(E603*F603,2)</f>
        <v>624.24</v>
      </c>
    </row>
    <row r="604" spans="1:7" ht="135">
      <c r="A604" s="10"/>
      <c r="B604" s="10"/>
      <c r="C604" s="10"/>
      <c r="D604" s="14" t="s">
        <v>223</v>
      </c>
      <c r="E604" s="10"/>
      <c r="F604" s="10"/>
      <c r="G604" s="10"/>
    </row>
    <row r="605" spans="1:7" ht="22.5">
      <c r="A605" s="11" t="s">
        <v>224</v>
      </c>
      <c r="B605" s="11" t="s">
        <v>14</v>
      </c>
      <c r="C605" s="11" t="s">
        <v>83</v>
      </c>
      <c r="D605" s="20" t="s">
        <v>225</v>
      </c>
      <c r="E605" s="12">
        <v>10</v>
      </c>
      <c r="F605" s="12">
        <v>35.450000000000003</v>
      </c>
      <c r="G605" s="13">
        <f>ROUND(E605*F605,2)</f>
        <v>354.5</v>
      </c>
    </row>
    <row r="606" spans="1:7" ht="135">
      <c r="A606" s="10"/>
      <c r="B606" s="10"/>
      <c r="C606" s="10"/>
      <c r="D606" s="14" t="s">
        <v>226</v>
      </c>
      <c r="E606" s="10"/>
      <c r="F606" s="10"/>
      <c r="G606" s="10"/>
    </row>
    <row r="607" spans="1:7" ht="22.5">
      <c r="A607" s="11" t="s">
        <v>227</v>
      </c>
      <c r="B607" s="11" t="s">
        <v>14</v>
      </c>
      <c r="C607" s="11" t="s">
        <v>83</v>
      </c>
      <c r="D607" s="20" t="s">
        <v>228</v>
      </c>
      <c r="E607" s="12">
        <v>50</v>
      </c>
      <c r="F607" s="12">
        <v>36.909999999999997</v>
      </c>
      <c r="G607" s="13">
        <f>ROUND(E607*F607,2)</f>
        <v>1845.5</v>
      </c>
    </row>
    <row r="608" spans="1:7" ht="123.75">
      <c r="A608" s="10"/>
      <c r="B608" s="10"/>
      <c r="C608" s="10"/>
      <c r="D608" s="14" t="s">
        <v>229</v>
      </c>
      <c r="E608" s="10"/>
      <c r="F608" s="10"/>
      <c r="G608" s="10"/>
    </row>
    <row r="609" spans="1:7" ht="22.5">
      <c r="A609" s="11" t="s">
        <v>230</v>
      </c>
      <c r="B609" s="11" t="s">
        <v>14</v>
      </c>
      <c r="C609" s="11" t="s">
        <v>83</v>
      </c>
      <c r="D609" s="20" t="s">
        <v>231</v>
      </c>
      <c r="E609" s="12">
        <v>20.8</v>
      </c>
      <c r="F609" s="12">
        <v>99.45</v>
      </c>
      <c r="G609" s="13">
        <f>ROUND(E609*F609,2)</f>
        <v>2068.56</v>
      </c>
    </row>
    <row r="610" spans="1:7" ht="157.5">
      <c r="A610" s="10"/>
      <c r="B610" s="10"/>
      <c r="C610" s="10"/>
      <c r="D610" s="14" t="s">
        <v>232</v>
      </c>
      <c r="E610" s="10"/>
      <c r="F610" s="10"/>
      <c r="G610" s="10"/>
    </row>
    <row r="611" spans="1:7" ht="22.5">
      <c r="A611" s="11" t="s">
        <v>233</v>
      </c>
      <c r="B611" s="11" t="s">
        <v>14</v>
      </c>
      <c r="C611" s="11" t="s">
        <v>83</v>
      </c>
      <c r="D611" s="20" t="s">
        <v>234</v>
      </c>
      <c r="E611" s="12">
        <v>20</v>
      </c>
      <c r="F611" s="12">
        <v>227.24</v>
      </c>
      <c r="G611" s="13">
        <f>ROUND(E611*F611,2)</f>
        <v>4544.8</v>
      </c>
    </row>
    <row r="612" spans="1:7" ht="168.75">
      <c r="A612" s="10"/>
      <c r="B612" s="10"/>
      <c r="C612" s="10"/>
      <c r="D612" s="14" t="s">
        <v>235</v>
      </c>
      <c r="E612" s="10"/>
      <c r="F612" s="10"/>
      <c r="G612" s="10"/>
    </row>
    <row r="613" spans="1:7" ht="22.5">
      <c r="A613" s="11" t="s">
        <v>798</v>
      </c>
      <c r="B613" s="11" t="s">
        <v>14</v>
      </c>
      <c r="C613" s="11" t="s">
        <v>83</v>
      </c>
      <c r="D613" s="20" t="s">
        <v>799</v>
      </c>
      <c r="E613" s="12">
        <v>24</v>
      </c>
      <c r="F613" s="12">
        <v>364.04</v>
      </c>
      <c r="G613" s="13">
        <f>ROUND(E613*F613,2)</f>
        <v>8736.9599999999991</v>
      </c>
    </row>
    <row r="614" spans="1:7" ht="202.5">
      <c r="A614" s="10"/>
      <c r="B614" s="10"/>
      <c r="C614" s="10"/>
      <c r="D614" s="14" t="s">
        <v>800</v>
      </c>
      <c r="E614" s="10"/>
      <c r="F614" s="10"/>
      <c r="G614" s="10"/>
    </row>
    <row r="615" spans="1:7" ht="22.5">
      <c r="A615" s="11" t="s">
        <v>236</v>
      </c>
      <c r="B615" s="11" t="s">
        <v>14</v>
      </c>
      <c r="C615" s="11" t="s">
        <v>83</v>
      </c>
      <c r="D615" s="20" t="s">
        <v>237</v>
      </c>
      <c r="E615" s="12">
        <v>17</v>
      </c>
      <c r="F615" s="12">
        <v>419.5</v>
      </c>
      <c r="G615" s="13">
        <f>ROUND(E615*F615,2)</f>
        <v>7131.5</v>
      </c>
    </row>
    <row r="616" spans="1:7" ht="202.5">
      <c r="A616" s="10"/>
      <c r="B616" s="10"/>
      <c r="C616" s="10"/>
      <c r="D616" s="14" t="s">
        <v>238</v>
      </c>
      <c r="E616" s="10"/>
      <c r="F616" s="10"/>
      <c r="G616" s="10"/>
    </row>
    <row r="617" spans="1:7" ht="22.5">
      <c r="A617" s="11" t="s">
        <v>801</v>
      </c>
      <c r="B617" s="11" t="s">
        <v>14</v>
      </c>
      <c r="C617" s="11" t="s">
        <v>83</v>
      </c>
      <c r="D617" s="20" t="s">
        <v>802</v>
      </c>
      <c r="E617" s="12">
        <v>10.8</v>
      </c>
      <c r="F617" s="12">
        <v>487.81</v>
      </c>
      <c r="G617" s="13">
        <f>ROUND(E617*F617,2)</f>
        <v>5268.35</v>
      </c>
    </row>
    <row r="618" spans="1:7" ht="191.25">
      <c r="A618" s="10"/>
      <c r="B618" s="10"/>
      <c r="C618" s="10"/>
      <c r="D618" s="14" t="s">
        <v>803</v>
      </c>
      <c r="E618" s="10"/>
      <c r="F618" s="10"/>
      <c r="G618" s="10"/>
    </row>
    <row r="619" spans="1:7">
      <c r="A619" s="11" t="s">
        <v>804</v>
      </c>
      <c r="B619" s="11" t="s">
        <v>14</v>
      </c>
      <c r="C619" s="11" t="s">
        <v>15</v>
      </c>
      <c r="D619" s="20" t="s">
        <v>805</v>
      </c>
      <c r="E619" s="12">
        <v>1</v>
      </c>
      <c r="F619" s="12">
        <v>2198.3200000000002</v>
      </c>
      <c r="G619" s="13">
        <f>ROUND(E619*F619,2)</f>
        <v>2198.3200000000002</v>
      </c>
    </row>
    <row r="620" spans="1:7" ht="292.5">
      <c r="A620" s="10"/>
      <c r="B620" s="10"/>
      <c r="C620" s="10"/>
      <c r="D620" s="14" t="s">
        <v>806</v>
      </c>
      <c r="E620" s="10"/>
      <c r="F620" s="10"/>
      <c r="G620" s="10"/>
    </row>
    <row r="621" spans="1:7" ht="22.5">
      <c r="A621" s="11" t="s">
        <v>807</v>
      </c>
      <c r="B621" s="11" t="s">
        <v>14</v>
      </c>
      <c r="C621" s="11" t="s">
        <v>15</v>
      </c>
      <c r="D621" s="20" t="s">
        <v>808</v>
      </c>
      <c r="E621" s="12">
        <v>1</v>
      </c>
      <c r="F621" s="12">
        <v>498.54</v>
      </c>
      <c r="G621" s="13">
        <f>ROUND(E621*F621,2)</f>
        <v>498.54</v>
      </c>
    </row>
    <row r="622" spans="1:7" ht="90">
      <c r="A622" s="10"/>
      <c r="B622" s="10"/>
      <c r="C622" s="10"/>
      <c r="D622" s="14" t="s">
        <v>809</v>
      </c>
      <c r="E622" s="10"/>
      <c r="F622" s="10"/>
      <c r="G622" s="10"/>
    </row>
    <row r="623" spans="1:7">
      <c r="A623" s="11" t="s">
        <v>810</v>
      </c>
      <c r="B623" s="11" t="s">
        <v>14</v>
      </c>
      <c r="C623" s="11" t="s">
        <v>15</v>
      </c>
      <c r="D623" s="20" t="s">
        <v>811</v>
      </c>
      <c r="E623" s="12">
        <v>1</v>
      </c>
      <c r="F623" s="12">
        <v>1405.3</v>
      </c>
      <c r="G623" s="13">
        <f>ROUND(E623*F623,2)</f>
        <v>1405.3</v>
      </c>
    </row>
    <row r="624" spans="1:7" ht="270">
      <c r="A624" s="10"/>
      <c r="B624" s="10"/>
      <c r="C624" s="10"/>
      <c r="D624" s="14" t="s">
        <v>812</v>
      </c>
      <c r="E624" s="10"/>
      <c r="F624" s="10"/>
      <c r="G624" s="10"/>
    </row>
    <row r="625" spans="1:7">
      <c r="A625" s="11" t="s">
        <v>813</v>
      </c>
      <c r="B625" s="11" t="s">
        <v>14</v>
      </c>
      <c r="C625" s="11" t="s">
        <v>15</v>
      </c>
      <c r="D625" s="20" t="s">
        <v>814</v>
      </c>
      <c r="E625" s="12">
        <v>2</v>
      </c>
      <c r="F625" s="12">
        <v>3247.96</v>
      </c>
      <c r="G625" s="13">
        <f>ROUND(E625*F625,2)</f>
        <v>6495.92</v>
      </c>
    </row>
    <row r="626" spans="1:7" ht="270">
      <c r="A626" s="10"/>
      <c r="B626" s="10"/>
      <c r="C626" s="10"/>
      <c r="D626" s="14" t="s">
        <v>815</v>
      </c>
      <c r="E626" s="10"/>
      <c r="F626" s="10"/>
      <c r="G626" s="10"/>
    </row>
    <row r="627" spans="1:7">
      <c r="A627" s="11" t="s">
        <v>816</v>
      </c>
      <c r="B627" s="11" t="s">
        <v>14</v>
      </c>
      <c r="C627" s="11" t="s">
        <v>15</v>
      </c>
      <c r="D627" s="20" t="s">
        <v>817</v>
      </c>
      <c r="E627" s="12">
        <v>2</v>
      </c>
      <c r="F627" s="12">
        <v>2333.63</v>
      </c>
      <c r="G627" s="13">
        <f>ROUND(E627*F627,2)</f>
        <v>4667.26</v>
      </c>
    </row>
    <row r="628" spans="1:7" ht="247.5">
      <c r="A628" s="10"/>
      <c r="B628" s="10"/>
      <c r="C628" s="10"/>
      <c r="D628" s="14" t="s">
        <v>818</v>
      </c>
      <c r="E628" s="10"/>
      <c r="F628" s="10"/>
      <c r="G628" s="10"/>
    </row>
    <row r="629" spans="1:7" ht="22.5">
      <c r="A629" s="11" t="s">
        <v>254</v>
      </c>
      <c r="B629" s="11" t="s">
        <v>14</v>
      </c>
      <c r="C629" s="11" t="s">
        <v>26</v>
      </c>
      <c r="D629" s="20" t="s">
        <v>255</v>
      </c>
      <c r="E629" s="12">
        <v>158.35</v>
      </c>
      <c r="F629" s="12">
        <v>36.119999999999997</v>
      </c>
      <c r="G629" s="13">
        <f>ROUND(E629*F629,2)</f>
        <v>5719.6</v>
      </c>
    </row>
    <row r="630" spans="1:7" ht="202.5">
      <c r="A630" s="10"/>
      <c r="B630" s="10"/>
      <c r="C630" s="10"/>
      <c r="D630" s="14" t="s">
        <v>256</v>
      </c>
      <c r="E630" s="10"/>
      <c r="F630" s="10"/>
      <c r="G630" s="10"/>
    </row>
    <row r="631" spans="1:7" ht="22.5">
      <c r="A631" s="11" t="s">
        <v>263</v>
      </c>
      <c r="B631" s="11" t="s">
        <v>14</v>
      </c>
      <c r="C631" s="11" t="s">
        <v>15</v>
      </c>
      <c r="D631" s="20" t="s">
        <v>264</v>
      </c>
      <c r="E631" s="12">
        <v>22</v>
      </c>
      <c r="F631" s="12">
        <v>29.81</v>
      </c>
      <c r="G631" s="13">
        <f>ROUND(E631*F631,2)</f>
        <v>655.82</v>
      </c>
    </row>
    <row r="632" spans="1:7" ht="180">
      <c r="A632" s="10"/>
      <c r="B632" s="10"/>
      <c r="C632" s="10"/>
      <c r="D632" s="14" t="s">
        <v>265</v>
      </c>
      <c r="E632" s="10"/>
      <c r="F632" s="10"/>
      <c r="G632" s="10"/>
    </row>
    <row r="633" spans="1:7" ht="22.5">
      <c r="A633" s="11" t="s">
        <v>266</v>
      </c>
      <c r="B633" s="11" t="s">
        <v>14</v>
      </c>
      <c r="C633" s="11" t="s">
        <v>15</v>
      </c>
      <c r="D633" s="20" t="s">
        <v>267</v>
      </c>
      <c r="E633" s="12">
        <v>5</v>
      </c>
      <c r="F633" s="12">
        <v>49.75</v>
      </c>
      <c r="G633" s="13">
        <f>ROUND(E633*F633,2)</f>
        <v>248.75</v>
      </c>
    </row>
    <row r="634" spans="1:7" ht="180">
      <c r="A634" s="10"/>
      <c r="B634" s="10"/>
      <c r="C634" s="10"/>
      <c r="D634" s="14" t="s">
        <v>268</v>
      </c>
      <c r="E634" s="10"/>
      <c r="F634" s="10"/>
      <c r="G634" s="10"/>
    </row>
    <row r="635" spans="1:7" ht="22.5">
      <c r="A635" s="11" t="s">
        <v>269</v>
      </c>
      <c r="B635" s="11" t="s">
        <v>14</v>
      </c>
      <c r="C635" s="11" t="s">
        <v>15</v>
      </c>
      <c r="D635" s="20" t="s">
        <v>270</v>
      </c>
      <c r="E635" s="12">
        <v>5</v>
      </c>
      <c r="F635" s="12">
        <v>76.16</v>
      </c>
      <c r="G635" s="13">
        <f>ROUND(E635*F635,2)</f>
        <v>380.8</v>
      </c>
    </row>
    <row r="636" spans="1:7" ht="191.25">
      <c r="A636" s="10"/>
      <c r="B636" s="10"/>
      <c r="C636" s="10"/>
      <c r="D636" s="14" t="s">
        <v>271</v>
      </c>
      <c r="E636" s="10"/>
      <c r="F636" s="10"/>
      <c r="G636" s="10"/>
    </row>
    <row r="637" spans="1:7" ht="22.5">
      <c r="A637" s="11" t="s">
        <v>272</v>
      </c>
      <c r="B637" s="11" t="s">
        <v>14</v>
      </c>
      <c r="C637" s="11" t="s">
        <v>15</v>
      </c>
      <c r="D637" s="20" t="s">
        <v>273</v>
      </c>
      <c r="E637" s="12">
        <v>6</v>
      </c>
      <c r="F637" s="12">
        <v>92.5</v>
      </c>
      <c r="G637" s="13">
        <f>ROUND(E637*F637,2)</f>
        <v>555</v>
      </c>
    </row>
    <row r="638" spans="1:7" ht="180">
      <c r="A638" s="10"/>
      <c r="B638" s="10"/>
      <c r="C638" s="10"/>
      <c r="D638" s="14" t="s">
        <v>274</v>
      </c>
      <c r="E638" s="10"/>
      <c r="F638" s="10"/>
      <c r="G638" s="10"/>
    </row>
    <row r="639" spans="1:7" ht="22.5">
      <c r="A639" s="11" t="s">
        <v>275</v>
      </c>
      <c r="B639" s="11" t="s">
        <v>14</v>
      </c>
      <c r="C639" s="11" t="s">
        <v>15</v>
      </c>
      <c r="D639" s="20" t="s">
        <v>276</v>
      </c>
      <c r="E639" s="12">
        <v>2</v>
      </c>
      <c r="F639" s="12">
        <v>138.62</v>
      </c>
      <c r="G639" s="13">
        <f>ROUND(E639*F639,2)</f>
        <v>277.24</v>
      </c>
    </row>
    <row r="640" spans="1:7" ht="202.5">
      <c r="A640" s="10"/>
      <c r="B640" s="10"/>
      <c r="C640" s="10"/>
      <c r="D640" s="14" t="s">
        <v>277</v>
      </c>
      <c r="E640" s="10"/>
      <c r="F640" s="10"/>
      <c r="G640" s="10"/>
    </row>
    <row r="641" spans="1:7" ht="22.5">
      <c r="A641" s="11" t="s">
        <v>278</v>
      </c>
      <c r="B641" s="11" t="s">
        <v>14</v>
      </c>
      <c r="C641" s="11" t="s">
        <v>15</v>
      </c>
      <c r="D641" s="20" t="s">
        <v>279</v>
      </c>
      <c r="E641" s="12">
        <v>14</v>
      </c>
      <c r="F641" s="12">
        <v>201.15</v>
      </c>
      <c r="G641" s="13">
        <f>ROUND(E641*F641,2)</f>
        <v>2816.1</v>
      </c>
    </row>
    <row r="642" spans="1:7">
      <c r="A642" s="10"/>
      <c r="B642" s="10"/>
      <c r="C642" s="10"/>
      <c r="D642" s="14"/>
      <c r="E642" s="10"/>
      <c r="F642" s="10"/>
      <c r="G642" s="10"/>
    </row>
    <row r="643" spans="1:7" ht="22.5">
      <c r="A643" s="11" t="s">
        <v>280</v>
      </c>
      <c r="B643" s="11" t="s">
        <v>14</v>
      </c>
      <c r="C643" s="11" t="s">
        <v>15</v>
      </c>
      <c r="D643" s="20" t="s">
        <v>281</v>
      </c>
      <c r="E643" s="12">
        <v>0</v>
      </c>
      <c r="F643" s="12">
        <v>170.13</v>
      </c>
      <c r="G643" s="13">
        <f>ROUND(E643*F643,2)</f>
        <v>0</v>
      </c>
    </row>
    <row r="644" spans="1:7" ht="191.25">
      <c r="A644" s="10"/>
      <c r="B644" s="10"/>
      <c r="C644" s="10"/>
      <c r="D644" s="14" t="s">
        <v>282</v>
      </c>
      <c r="E644" s="10"/>
      <c r="F644" s="10"/>
      <c r="G644" s="10"/>
    </row>
    <row r="645" spans="1:7" ht="22.5">
      <c r="A645" s="11" t="s">
        <v>283</v>
      </c>
      <c r="B645" s="11" t="s">
        <v>14</v>
      </c>
      <c r="C645" s="11" t="s">
        <v>15</v>
      </c>
      <c r="D645" s="20" t="s">
        <v>284</v>
      </c>
      <c r="E645" s="12">
        <v>2</v>
      </c>
      <c r="F645" s="12">
        <v>779.4</v>
      </c>
      <c r="G645" s="13">
        <f>ROUND(E645*F645,2)</f>
        <v>1558.8</v>
      </c>
    </row>
    <row r="646" spans="1:7" ht="292.5">
      <c r="A646" s="10"/>
      <c r="B646" s="10"/>
      <c r="C646" s="10"/>
      <c r="D646" s="14" t="s">
        <v>285</v>
      </c>
      <c r="E646" s="10"/>
      <c r="F646" s="10"/>
      <c r="G646" s="10"/>
    </row>
    <row r="647" spans="1:7" ht="22.5">
      <c r="A647" s="11" t="s">
        <v>286</v>
      </c>
      <c r="B647" s="11" t="s">
        <v>14</v>
      </c>
      <c r="C647" s="11" t="s">
        <v>15</v>
      </c>
      <c r="D647" s="20" t="s">
        <v>287</v>
      </c>
      <c r="E647" s="12">
        <v>0</v>
      </c>
      <c r="F647" s="12">
        <v>1802.26</v>
      </c>
      <c r="G647" s="13">
        <f>ROUND(E647*F647,2)</f>
        <v>0</v>
      </c>
    </row>
    <row r="648" spans="1:7" ht="281.25">
      <c r="A648" s="10"/>
      <c r="B648" s="10"/>
      <c r="C648" s="10"/>
      <c r="D648" s="14" t="s">
        <v>288</v>
      </c>
      <c r="E648" s="10"/>
      <c r="F648" s="10"/>
      <c r="G648" s="10"/>
    </row>
    <row r="649" spans="1:7" ht="22.5">
      <c r="A649" s="11" t="s">
        <v>289</v>
      </c>
      <c r="B649" s="11" t="s">
        <v>14</v>
      </c>
      <c r="C649" s="11" t="s">
        <v>15</v>
      </c>
      <c r="D649" s="20" t="s">
        <v>290</v>
      </c>
      <c r="E649" s="12">
        <v>0</v>
      </c>
      <c r="F649" s="12">
        <v>3803.09</v>
      </c>
      <c r="G649" s="13">
        <f>ROUND(E649*F649,2)</f>
        <v>0</v>
      </c>
    </row>
    <row r="650" spans="1:7" ht="292.5">
      <c r="A650" s="10"/>
      <c r="B650" s="10"/>
      <c r="C650" s="10"/>
      <c r="D650" s="14" t="s">
        <v>291</v>
      </c>
      <c r="E650" s="10"/>
      <c r="F650" s="10"/>
      <c r="G650" s="10"/>
    </row>
    <row r="651" spans="1:7" ht="22.5">
      <c r="A651" s="11" t="s">
        <v>292</v>
      </c>
      <c r="B651" s="11" t="s">
        <v>14</v>
      </c>
      <c r="C651" s="11" t="s">
        <v>15</v>
      </c>
      <c r="D651" s="20" t="s">
        <v>293</v>
      </c>
      <c r="E651" s="12">
        <v>7</v>
      </c>
      <c r="F651" s="12">
        <v>128.84</v>
      </c>
      <c r="G651" s="13">
        <f>ROUND(E651*F651,2)</f>
        <v>901.88</v>
      </c>
    </row>
    <row r="652" spans="1:7" ht="146.25">
      <c r="A652" s="10"/>
      <c r="B652" s="10"/>
      <c r="C652" s="10"/>
      <c r="D652" s="14" t="s">
        <v>294</v>
      </c>
      <c r="E652" s="10"/>
      <c r="F652" s="10"/>
      <c r="G652" s="10"/>
    </row>
    <row r="653" spans="1:7" ht="22.5">
      <c r="A653" s="11" t="s">
        <v>295</v>
      </c>
      <c r="B653" s="11" t="s">
        <v>14</v>
      </c>
      <c r="C653" s="11" t="s">
        <v>15</v>
      </c>
      <c r="D653" s="20" t="s">
        <v>296</v>
      </c>
      <c r="E653" s="12">
        <v>11</v>
      </c>
      <c r="F653" s="12">
        <v>521.76</v>
      </c>
      <c r="G653" s="13">
        <f>ROUND(E653*F653,2)</f>
        <v>5739.36</v>
      </c>
    </row>
    <row r="654" spans="1:7" ht="157.5">
      <c r="A654" s="10"/>
      <c r="B654" s="10"/>
      <c r="C654" s="10"/>
      <c r="D654" s="14" t="s">
        <v>297</v>
      </c>
      <c r="E654" s="10"/>
      <c r="F654" s="10"/>
      <c r="G654" s="10"/>
    </row>
    <row r="655" spans="1:7" ht="22.5">
      <c r="A655" s="11" t="s">
        <v>298</v>
      </c>
      <c r="B655" s="11" t="s">
        <v>14</v>
      </c>
      <c r="C655" s="11" t="s">
        <v>15</v>
      </c>
      <c r="D655" s="20" t="s">
        <v>299</v>
      </c>
      <c r="E655" s="12">
        <v>2</v>
      </c>
      <c r="F655" s="12">
        <v>1256.9100000000001</v>
      </c>
      <c r="G655" s="13">
        <f>ROUND(E655*F655,2)</f>
        <v>2513.8200000000002</v>
      </c>
    </row>
    <row r="656" spans="1:7" ht="146.25">
      <c r="A656" s="10"/>
      <c r="B656" s="10"/>
      <c r="C656" s="10"/>
      <c r="D656" s="14" t="s">
        <v>300</v>
      </c>
      <c r="E656" s="10"/>
      <c r="F656" s="10"/>
      <c r="G656" s="10"/>
    </row>
    <row r="657" spans="1:7" ht="33.75">
      <c r="A657" s="11" t="s">
        <v>301</v>
      </c>
      <c r="B657" s="11" t="s">
        <v>14</v>
      </c>
      <c r="C657" s="11" t="s">
        <v>15</v>
      </c>
      <c r="D657" s="20" t="s">
        <v>302</v>
      </c>
      <c r="E657" s="12">
        <v>1</v>
      </c>
      <c r="F657" s="12">
        <v>4085.29</v>
      </c>
      <c r="G657" s="13">
        <f>ROUND(E657*F657,2)</f>
        <v>4085.29</v>
      </c>
    </row>
    <row r="658" spans="1:7" ht="146.25">
      <c r="A658" s="10"/>
      <c r="B658" s="10"/>
      <c r="C658" s="10"/>
      <c r="D658" s="14" t="s">
        <v>303</v>
      </c>
      <c r="E658" s="10"/>
      <c r="F658" s="10"/>
      <c r="G658" s="10"/>
    </row>
    <row r="659" spans="1:7" ht="22.5">
      <c r="A659" s="11" t="s">
        <v>304</v>
      </c>
      <c r="B659" s="11" t="s">
        <v>14</v>
      </c>
      <c r="C659" s="11" t="s">
        <v>15</v>
      </c>
      <c r="D659" s="20" t="s">
        <v>305</v>
      </c>
      <c r="E659" s="12">
        <v>2</v>
      </c>
      <c r="F659" s="12">
        <v>889.93</v>
      </c>
      <c r="G659" s="13">
        <f>ROUND(E659*F659,2)</f>
        <v>1779.86</v>
      </c>
    </row>
    <row r="660" spans="1:7" ht="409.5">
      <c r="A660" s="10"/>
      <c r="B660" s="10"/>
      <c r="C660" s="10"/>
      <c r="D660" s="14" t="s">
        <v>306</v>
      </c>
      <c r="E660" s="10"/>
      <c r="F660" s="10"/>
      <c r="G660" s="10"/>
    </row>
    <row r="661" spans="1:7" ht="22.5">
      <c r="A661" s="11" t="s">
        <v>307</v>
      </c>
      <c r="B661" s="11" t="s">
        <v>14</v>
      </c>
      <c r="C661" s="11" t="s">
        <v>15</v>
      </c>
      <c r="D661" s="20" t="s">
        <v>308</v>
      </c>
      <c r="E661" s="12">
        <v>2</v>
      </c>
      <c r="F661" s="12">
        <v>1588.97</v>
      </c>
      <c r="G661" s="13">
        <f>ROUND(E661*F661,2)</f>
        <v>3177.94</v>
      </c>
    </row>
    <row r="662" spans="1:7" ht="409.5">
      <c r="A662" s="10"/>
      <c r="B662" s="10"/>
      <c r="C662" s="10"/>
      <c r="D662" s="14" t="s">
        <v>309</v>
      </c>
      <c r="E662" s="10"/>
      <c r="F662" s="10"/>
      <c r="G662" s="10"/>
    </row>
    <row r="663" spans="1:7" ht="22.5">
      <c r="A663" s="11" t="s">
        <v>310</v>
      </c>
      <c r="B663" s="11" t="s">
        <v>14</v>
      </c>
      <c r="C663" s="11" t="s">
        <v>15</v>
      </c>
      <c r="D663" s="20" t="s">
        <v>311</v>
      </c>
      <c r="E663" s="12">
        <v>0</v>
      </c>
      <c r="F663" s="12">
        <v>1700.88</v>
      </c>
      <c r="G663" s="13">
        <f>ROUND(E663*F663,2)</f>
        <v>0</v>
      </c>
    </row>
    <row r="664" spans="1:7" ht="409.5">
      <c r="A664" s="10"/>
      <c r="B664" s="10"/>
      <c r="C664" s="10"/>
      <c r="D664" s="14" t="s">
        <v>312</v>
      </c>
      <c r="E664" s="10"/>
      <c r="F664" s="10"/>
      <c r="G664" s="10"/>
    </row>
    <row r="665" spans="1:7" ht="22.5">
      <c r="A665" s="11" t="s">
        <v>313</v>
      </c>
      <c r="B665" s="11" t="s">
        <v>14</v>
      </c>
      <c r="C665" s="11" t="s">
        <v>15</v>
      </c>
      <c r="D665" s="20" t="s">
        <v>314</v>
      </c>
      <c r="E665" s="12">
        <v>0</v>
      </c>
      <c r="F665" s="12">
        <v>3091.37</v>
      </c>
      <c r="G665" s="13">
        <f>ROUND(E665*F665,2)</f>
        <v>0</v>
      </c>
    </row>
    <row r="666" spans="1:7" ht="409.5">
      <c r="A666" s="10"/>
      <c r="B666" s="10"/>
      <c r="C666" s="10"/>
      <c r="D666" s="14" t="s">
        <v>315</v>
      </c>
      <c r="E666" s="10"/>
      <c r="F666" s="10"/>
      <c r="G666" s="10"/>
    </row>
    <row r="667" spans="1:7" ht="33.75">
      <c r="A667" s="11" t="s">
        <v>316</v>
      </c>
      <c r="B667" s="11" t="s">
        <v>14</v>
      </c>
      <c r="C667" s="11" t="s">
        <v>15</v>
      </c>
      <c r="D667" s="20" t="s">
        <v>317</v>
      </c>
      <c r="E667" s="12">
        <v>0</v>
      </c>
      <c r="F667" s="12">
        <v>77.12</v>
      </c>
      <c r="G667" s="13">
        <f>ROUND(E667*F667,2)</f>
        <v>0</v>
      </c>
    </row>
    <row r="668" spans="1:7" ht="56.25">
      <c r="A668" s="10"/>
      <c r="B668" s="10"/>
      <c r="C668" s="10"/>
      <c r="D668" s="14" t="s">
        <v>318</v>
      </c>
      <c r="E668" s="10"/>
      <c r="F668" s="10"/>
      <c r="G668" s="10"/>
    </row>
    <row r="669" spans="1:7" ht="22.5">
      <c r="A669" s="11" t="s">
        <v>319</v>
      </c>
      <c r="B669" s="11" t="s">
        <v>14</v>
      </c>
      <c r="C669" s="11" t="s">
        <v>15</v>
      </c>
      <c r="D669" s="20" t="s">
        <v>320</v>
      </c>
      <c r="E669" s="12">
        <v>2</v>
      </c>
      <c r="F669" s="12">
        <v>250.01</v>
      </c>
      <c r="G669" s="13">
        <f>ROUND(E669*F669,2)</f>
        <v>500.02</v>
      </c>
    </row>
    <row r="670" spans="1:7" ht="101.25">
      <c r="A670" s="10"/>
      <c r="B670" s="10"/>
      <c r="C670" s="10"/>
      <c r="D670" s="14" t="s">
        <v>321</v>
      </c>
      <c r="E670" s="10"/>
      <c r="F670" s="10"/>
      <c r="G670" s="10"/>
    </row>
    <row r="671" spans="1:7" ht="22.5">
      <c r="A671" s="11" t="s">
        <v>322</v>
      </c>
      <c r="B671" s="11" t="s">
        <v>14</v>
      </c>
      <c r="C671" s="11" t="s">
        <v>15</v>
      </c>
      <c r="D671" s="20" t="s">
        <v>323</v>
      </c>
      <c r="E671" s="12">
        <v>2</v>
      </c>
      <c r="F671" s="12">
        <v>881.51</v>
      </c>
      <c r="G671" s="13">
        <f>ROUND(E671*F671,2)</f>
        <v>1763.02</v>
      </c>
    </row>
    <row r="672" spans="1:7" ht="101.25">
      <c r="A672" s="10"/>
      <c r="B672" s="10"/>
      <c r="C672" s="10"/>
      <c r="D672" s="14" t="s">
        <v>324</v>
      </c>
      <c r="E672" s="10"/>
      <c r="F672" s="10"/>
      <c r="G672" s="10"/>
    </row>
    <row r="673" spans="1:7" ht="22.5">
      <c r="A673" s="11" t="s">
        <v>325</v>
      </c>
      <c r="B673" s="11" t="s">
        <v>14</v>
      </c>
      <c r="C673" s="11" t="s">
        <v>15</v>
      </c>
      <c r="D673" s="20" t="s">
        <v>326</v>
      </c>
      <c r="E673" s="12">
        <v>0</v>
      </c>
      <c r="F673" s="12">
        <v>1234.6099999999999</v>
      </c>
      <c r="G673" s="13">
        <f>ROUND(E673*F673,2)</f>
        <v>0</v>
      </c>
    </row>
    <row r="674" spans="1:7" ht="90">
      <c r="A674" s="10"/>
      <c r="B674" s="10"/>
      <c r="C674" s="10"/>
      <c r="D674" s="14" t="s">
        <v>327</v>
      </c>
      <c r="E674" s="10"/>
      <c r="F674" s="10"/>
      <c r="G674" s="10"/>
    </row>
    <row r="675" spans="1:7" ht="22.5">
      <c r="A675" s="11" t="s">
        <v>328</v>
      </c>
      <c r="B675" s="11" t="s">
        <v>14</v>
      </c>
      <c r="C675" s="11" t="s">
        <v>15</v>
      </c>
      <c r="D675" s="20" t="s">
        <v>329</v>
      </c>
      <c r="E675" s="12">
        <v>0</v>
      </c>
      <c r="F675" s="12">
        <v>1568.46</v>
      </c>
      <c r="G675" s="13">
        <f>ROUND(E675*F675,2)</f>
        <v>0</v>
      </c>
    </row>
    <row r="676" spans="1:7" ht="90">
      <c r="A676" s="10"/>
      <c r="B676" s="10"/>
      <c r="C676" s="10"/>
      <c r="D676" s="14" t="s">
        <v>330</v>
      </c>
      <c r="E676" s="10"/>
      <c r="F676" s="10"/>
      <c r="G676" s="10"/>
    </row>
    <row r="677" spans="1:7" ht="22.5">
      <c r="A677" s="11" t="s">
        <v>331</v>
      </c>
      <c r="B677" s="11" t="s">
        <v>14</v>
      </c>
      <c r="C677" s="11" t="s">
        <v>15</v>
      </c>
      <c r="D677" s="20" t="s">
        <v>332</v>
      </c>
      <c r="E677" s="12">
        <v>4</v>
      </c>
      <c r="F677" s="12">
        <v>78.45</v>
      </c>
      <c r="G677" s="13">
        <f>ROUND(E677*F677,2)</f>
        <v>313.8</v>
      </c>
    </row>
    <row r="678" spans="1:7" ht="112.5">
      <c r="A678" s="10"/>
      <c r="B678" s="10"/>
      <c r="C678" s="10"/>
      <c r="D678" s="14" t="s">
        <v>333</v>
      </c>
      <c r="E678" s="10"/>
      <c r="F678" s="10"/>
      <c r="G678" s="10"/>
    </row>
    <row r="679" spans="1:7" ht="22.5">
      <c r="A679" s="11" t="s">
        <v>334</v>
      </c>
      <c r="B679" s="11" t="s">
        <v>14</v>
      </c>
      <c r="C679" s="11" t="s">
        <v>15</v>
      </c>
      <c r="D679" s="20" t="s">
        <v>335</v>
      </c>
      <c r="E679" s="12">
        <v>0</v>
      </c>
      <c r="F679" s="12">
        <v>97.32</v>
      </c>
      <c r="G679" s="13">
        <f>ROUND(E679*F679,2)</f>
        <v>0</v>
      </c>
    </row>
    <row r="680" spans="1:7" ht="112.5">
      <c r="A680" s="10"/>
      <c r="B680" s="10"/>
      <c r="C680" s="10"/>
      <c r="D680" s="14" t="s">
        <v>336</v>
      </c>
      <c r="E680" s="10"/>
      <c r="F680" s="10"/>
      <c r="G680" s="10"/>
    </row>
    <row r="681" spans="1:7" ht="22.5">
      <c r="A681" s="11" t="s">
        <v>337</v>
      </c>
      <c r="B681" s="11" t="s">
        <v>14</v>
      </c>
      <c r="C681" s="11" t="s">
        <v>15</v>
      </c>
      <c r="D681" s="20" t="s">
        <v>338</v>
      </c>
      <c r="E681" s="12">
        <v>10</v>
      </c>
      <c r="F681" s="12">
        <v>152.47999999999999</v>
      </c>
      <c r="G681" s="13">
        <f>ROUND(E681*F681,2)</f>
        <v>1524.8</v>
      </c>
    </row>
    <row r="682" spans="1:7" ht="146.25">
      <c r="A682" s="10"/>
      <c r="B682" s="10"/>
      <c r="C682" s="10"/>
      <c r="D682" s="14" t="s">
        <v>339</v>
      </c>
      <c r="E682" s="10"/>
      <c r="F682" s="10"/>
      <c r="G682" s="10"/>
    </row>
    <row r="683" spans="1:7" ht="22.5">
      <c r="A683" s="11" t="s">
        <v>340</v>
      </c>
      <c r="B683" s="11" t="s">
        <v>14</v>
      </c>
      <c r="C683" s="11" t="s">
        <v>15</v>
      </c>
      <c r="D683" s="20" t="s">
        <v>341</v>
      </c>
      <c r="E683" s="12">
        <v>6</v>
      </c>
      <c r="F683" s="12">
        <v>208</v>
      </c>
      <c r="G683" s="13">
        <f>ROUND(E683*F683,2)</f>
        <v>1248</v>
      </c>
    </row>
    <row r="684" spans="1:7" ht="168.75">
      <c r="A684" s="10"/>
      <c r="B684" s="10"/>
      <c r="C684" s="10"/>
      <c r="D684" s="14" t="s">
        <v>342</v>
      </c>
      <c r="E684" s="10"/>
      <c r="F684" s="10"/>
      <c r="G684" s="10"/>
    </row>
    <row r="685" spans="1:7">
      <c r="A685" s="11" t="s">
        <v>343</v>
      </c>
      <c r="B685" s="11" t="s">
        <v>14</v>
      </c>
      <c r="C685" s="11" t="s">
        <v>15</v>
      </c>
      <c r="D685" s="20" t="s">
        <v>344</v>
      </c>
      <c r="E685" s="12">
        <v>1</v>
      </c>
      <c r="F685" s="12">
        <v>80.38</v>
      </c>
      <c r="G685" s="13">
        <f>ROUND(E685*F685,2)</f>
        <v>80.38</v>
      </c>
    </row>
    <row r="686" spans="1:7" ht="213.75">
      <c r="A686" s="10"/>
      <c r="B686" s="10"/>
      <c r="C686" s="10"/>
      <c r="D686" s="14" t="s">
        <v>345</v>
      </c>
      <c r="E686" s="10"/>
      <c r="F686" s="10"/>
      <c r="G686" s="10"/>
    </row>
    <row r="687" spans="1:7">
      <c r="A687" s="11" t="s">
        <v>346</v>
      </c>
      <c r="B687" s="11" t="s">
        <v>14</v>
      </c>
      <c r="C687" s="11" t="s">
        <v>15</v>
      </c>
      <c r="D687" s="20" t="s">
        <v>347</v>
      </c>
      <c r="E687" s="12">
        <v>0</v>
      </c>
      <c r="F687" s="12">
        <v>144.88</v>
      </c>
      <c r="G687" s="13">
        <f>ROUND(E687*F687,2)</f>
        <v>0</v>
      </c>
    </row>
    <row r="688" spans="1:7" ht="213.75">
      <c r="A688" s="10"/>
      <c r="B688" s="10"/>
      <c r="C688" s="10"/>
      <c r="D688" s="14" t="s">
        <v>348</v>
      </c>
      <c r="E688" s="10"/>
      <c r="F688" s="10"/>
      <c r="G688" s="10"/>
    </row>
    <row r="689" spans="1:7" ht="22.5">
      <c r="A689" s="11" t="s">
        <v>349</v>
      </c>
      <c r="B689" s="11" t="s">
        <v>14</v>
      </c>
      <c r="C689" s="11" t="s">
        <v>15</v>
      </c>
      <c r="D689" s="20" t="s">
        <v>350</v>
      </c>
      <c r="E689" s="12">
        <v>13</v>
      </c>
      <c r="F689" s="12">
        <v>173.54</v>
      </c>
      <c r="G689" s="13">
        <f>ROUND(E689*F689,2)</f>
        <v>2256.02</v>
      </c>
    </row>
    <row r="690" spans="1:7" ht="123.75">
      <c r="A690" s="10"/>
      <c r="B690" s="10"/>
      <c r="C690" s="10"/>
      <c r="D690" s="14" t="s">
        <v>351</v>
      </c>
      <c r="E690" s="10"/>
      <c r="F690" s="10"/>
      <c r="G690" s="10"/>
    </row>
    <row r="691" spans="1:7" ht="22.5">
      <c r="A691" s="11" t="s">
        <v>352</v>
      </c>
      <c r="B691" s="11" t="s">
        <v>14</v>
      </c>
      <c r="C691" s="11" t="s">
        <v>15</v>
      </c>
      <c r="D691" s="20" t="s">
        <v>353</v>
      </c>
      <c r="E691" s="12">
        <v>6</v>
      </c>
      <c r="F691" s="12">
        <v>215.54</v>
      </c>
      <c r="G691" s="13">
        <f>ROUND(E691*F691,2)</f>
        <v>1293.24</v>
      </c>
    </row>
    <row r="692" spans="1:7" ht="123.75">
      <c r="A692" s="10"/>
      <c r="B692" s="10"/>
      <c r="C692" s="10"/>
      <c r="D692" s="14" t="s">
        <v>354</v>
      </c>
      <c r="E692" s="10"/>
      <c r="F692" s="10"/>
      <c r="G692" s="10"/>
    </row>
    <row r="693" spans="1:7">
      <c r="A693" s="11" t="s">
        <v>355</v>
      </c>
      <c r="B693" s="11" t="s">
        <v>14</v>
      </c>
      <c r="C693" s="11" t="s">
        <v>15</v>
      </c>
      <c r="D693" s="20" t="s">
        <v>356</v>
      </c>
      <c r="E693" s="12">
        <v>5</v>
      </c>
      <c r="F693" s="12">
        <v>109.47</v>
      </c>
      <c r="G693" s="13">
        <f>ROUND(E693*F693,2)</f>
        <v>547.35</v>
      </c>
    </row>
    <row r="694" spans="1:7" ht="78.75">
      <c r="A694" s="10"/>
      <c r="B694" s="10"/>
      <c r="C694" s="10"/>
      <c r="D694" s="14" t="s">
        <v>357</v>
      </c>
      <c r="E694" s="10"/>
      <c r="F694" s="10"/>
      <c r="G694" s="10"/>
    </row>
    <row r="695" spans="1:7" ht="22.5">
      <c r="A695" s="11" t="s">
        <v>358</v>
      </c>
      <c r="B695" s="11" t="s">
        <v>14</v>
      </c>
      <c r="C695" s="11" t="s">
        <v>15</v>
      </c>
      <c r="D695" s="20" t="s">
        <v>359</v>
      </c>
      <c r="E695" s="12">
        <v>2</v>
      </c>
      <c r="F695" s="12">
        <v>127.05</v>
      </c>
      <c r="G695" s="13">
        <f>ROUND(E695*F695,2)</f>
        <v>254.1</v>
      </c>
    </row>
    <row r="696" spans="1:7" ht="191.25">
      <c r="A696" s="10"/>
      <c r="B696" s="10"/>
      <c r="C696" s="10"/>
      <c r="D696" s="14" t="s">
        <v>360</v>
      </c>
      <c r="E696" s="10"/>
      <c r="F696" s="10"/>
      <c r="G696" s="10"/>
    </row>
    <row r="697" spans="1:7" ht="22.5">
      <c r="A697" s="11" t="s">
        <v>361</v>
      </c>
      <c r="B697" s="11" t="s">
        <v>14</v>
      </c>
      <c r="C697" s="11" t="s">
        <v>15</v>
      </c>
      <c r="D697" s="20" t="s">
        <v>362</v>
      </c>
      <c r="E697" s="12">
        <v>1</v>
      </c>
      <c r="F697" s="12">
        <v>230.77</v>
      </c>
      <c r="G697" s="13">
        <f>ROUND(E697*F697,2)</f>
        <v>230.77</v>
      </c>
    </row>
    <row r="698" spans="1:7" ht="315">
      <c r="A698" s="10"/>
      <c r="B698" s="10"/>
      <c r="C698" s="10"/>
      <c r="D698" s="14" t="s">
        <v>363</v>
      </c>
      <c r="E698" s="10"/>
      <c r="F698" s="10"/>
      <c r="G698" s="10"/>
    </row>
    <row r="699" spans="1:7">
      <c r="A699" s="11" t="s">
        <v>364</v>
      </c>
      <c r="B699" s="11" t="s">
        <v>14</v>
      </c>
      <c r="C699" s="11" t="s">
        <v>15</v>
      </c>
      <c r="D699" s="20" t="s">
        <v>365</v>
      </c>
      <c r="E699" s="12">
        <v>1</v>
      </c>
      <c r="F699" s="12">
        <v>367.46</v>
      </c>
      <c r="G699" s="13">
        <f>ROUND(E699*F699,2)</f>
        <v>367.46</v>
      </c>
    </row>
    <row r="700" spans="1:7" ht="315">
      <c r="A700" s="10"/>
      <c r="B700" s="10"/>
      <c r="C700" s="10"/>
      <c r="D700" s="14" t="s">
        <v>366</v>
      </c>
      <c r="E700" s="10"/>
      <c r="F700" s="10"/>
      <c r="G700" s="10"/>
    </row>
    <row r="701" spans="1:7" ht="22.5">
      <c r="A701" s="11" t="s">
        <v>367</v>
      </c>
      <c r="B701" s="11" t="s">
        <v>14</v>
      </c>
      <c r="C701" s="11" t="s">
        <v>15</v>
      </c>
      <c r="D701" s="20" t="s">
        <v>368</v>
      </c>
      <c r="E701" s="12">
        <v>2</v>
      </c>
      <c r="F701" s="12">
        <v>2306.15</v>
      </c>
      <c r="G701" s="13">
        <f>ROUND(E701*F701,2)</f>
        <v>4612.3</v>
      </c>
    </row>
    <row r="702" spans="1:7" ht="168.75">
      <c r="A702" s="10"/>
      <c r="B702" s="10"/>
      <c r="C702" s="10"/>
      <c r="D702" s="14" t="s">
        <v>369</v>
      </c>
      <c r="E702" s="10"/>
      <c r="F702" s="10"/>
      <c r="G702" s="10"/>
    </row>
    <row r="703" spans="1:7" ht="22.5">
      <c r="A703" s="11" t="s">
        <v>370</v>
      </c>
      <c r="B703" s="11" t="s">
        <v>14</v>
      </c>
      <c r="C703" s="11" t="s">
        <v>15</v>
      </c>
      <c r="D703" s="20" t="s">
        <v>371</v>
      </c>
      <c r="E703" s="12">
        <v>1</v>
      </c>
      <c r="F703" s="12">
        <v>3371.02</v>
      </c>
      <c r="G703" s="13">
        <f>ROUND(E703*F703,2)</f>
        <v>3371.02</v>
      </c>
    </row>
    <row r="704" spans="1:7" ht="180">
      <c r="A704" s="10"/>
      <c r="B704" s="10"/>
      <c r="C704" s="10"/>
      <c r="D704" s="14" t="s">
        <v>372</v>
      </c>
      <c r="E704" s="10"/>
      <c r="F704" s="10"/>
      <c r="G704" s="10"/>
    </row>
    <row r="705" spans="1:7" ht="22.5">
      <c r="A705" s="11" t="s">
        <v>373</v>
      </c>
      <c r="B705" s="11" t="s">
        <v>14</v>
      </c>
      <c r="C705" s="11" t="s">
        <v>15</v>
      </c>
      <c r="D705" s="20" t="s">
        <v>374</v>
      </c>
      <c r="E705" s="12">
        <v>1</v>
      </c>
      <c r="F705" s="12">
        <v>7993.02</v>
      </c>
      <c r="G705" s="13">
        <f>ROUND(E705*F705,2)</f>
        <v>7993.02</v>
      </c>
    </row>
    <row r="706" spans="1:7" ht="409.5">
      <c r="A706" s="10"/>
      <c r="B706" s="10"/>
      <c r="C706" s="10"/>
      <c r="D706" s="14" t="s">
        <v>375</v>
      </c>
      <c r="E706" s="10"/>
      <c r="F706" s="10"/>
      <c r="G706" s="10"/>
    </row>
    <row r="707" spans="1:7" ht="22.5">
      <c r="A707" s="11" t="s">
        <v>376</v>
      </c>
      <c r="B707" s="11" t="s">
        <v>14</v>
      </c>
      <c r="C707" s="11" t="s">
        <v>15</v>
      </c>
      <c r="D707" s="20" t="s">
        <v>377</v>
      </c>
      <c r="E707" s="12">
        <v>0</v>
      </c>
      <c r="F707" s="12">
        <v>3825.31</v>
      </c>
      <c r="G707" s="13">
        <f>ROUND(E707*F707,2)</f>
        <v>0</v>
      </c>
    </row>
    <row r="708" spans="1:7" ht="409.5">
      <c r="A708" s="10"/>
      <c r="B708" s="10"/>
      <c r="C708" s="10"/>
      <c r="D708" s="14" t="s">
        <v>378</v>
      </c>
      <c r="E708" s="10"/>
      <c r="F708" s="10"/>
      <c r="G708" s="10"/>
    </row>
    <row r="709" spans="1:7" ht="22.5">
      <c r="A709" s="11" t="s">
        <v>379</v>
      </c>
      <c r="B709" s="11" t="s">
        <v>14</v>
      </c>
      <c r="C709" s="11" t="s">
        <v>15</v>
      </c>
      <c r="D709" s="20" t="s">
        <v>380</v>
      </c>
      <c r="E709" s="12">
        <v>0</v>
      </c>
      <c r="F709" s="12">
        <v>2498.81</v>
      </c>
      <c r="G709" s="13">
        <f>ROUND(E709*F709,2)</f>
        <v>0</v>
      </c>
    </row>
    <row r="710" spans="1:7" ht="409.5">
      <c r="A710" s="10"/>
      <c r="B710" s="10"/>
      <c r="C710" s="10"/>
      <c r="D710" s="14" t="s">
        <v>381</v>
      </c>
      <c r="E710" s="10"/>
      <c r="F710" s="10"/>
      <c r="G710" s="10"/>
    </row>
    <row r="711" spans="1:7">
      <c r="A711" s="11" t="s">
        <v>382</v>
      </c>
      <c r="B711" s="11" t="s">
        <v>14</v>
      </c>
      <c r="C711" s="11" t="s">
        <v>15</v>
      </c>
      <c r="D711" s="20" t="s">
        <v>383</v>
      </c>
      <c r="E711" s="12">
        <v>33</v>
      </c>
      <c r="F711" s="12">
        <v>47.07</v>
      </c>
      <c r="G711" s="13">
        <f>ROUND(E711*F711,2)</f>
        <v>1553.31</v>
      </c>
    </row>
    <row r="712" spans="1:7" ht="67.5">
      <c r="A712" s="10"/>
      <c r="B712" s="10"/>
      <c r="C712" s="10"/>
      <c r="D712" s="14" t="s">
        <v>384</v>
      </c>
      <c r="E712" s="10"/>
      <c r="F712" s="10"/>
      <c r="G712" s="10"/>
    </row>
    <row r="713" spans="1:7">
      <c r="A713" s="11" t="s">
        <v>385</v>
      </c>
      <c r="B713" s="11" t="s">
        <v>14</v>
      </c>
      <c r="C713" s="11" t="s">
        <v>15</v>
      </c>
      <c r="D713" s="20" t="s">
        <v>386</v>
      </c>
      <c r="E713" s="12">
        <v>5</v>
      </c>
      <c r="F713" s="12">
        <v>56.48</v>
      </c>
      <c r="G713" s="13">
        <f>ROUND(E713*F713,2)</f>
        <v>282.39999999999998</v>
      </c>
    </row>
    <row r="714" spans="1:7" ht="56.25">
      <c r="A714" s="10"/>
      <c r="B714" s="10"/>
      <c r="C714" s="10"/>
      <c r="D714" s="14" t="s">
        <v>387</v>
      </c>
      <c r="E714" s="10"/>
      <c r="F714" s="10"/>
      <c r="G714" s="10"/>
    </row>
    <row r="715" spans="1:7">
      <c r="A715" s="11" t="s">
        <v>388</v>
      </c>
      <c r="B715" s="11" t="s">
        <v>14</v>
      </c>
      <c r="C715" s="11" t="s">
        <v>15</v>
      </c>
      <c r="D715" s="20" t="s">
        <v>389</v>
      </c>
      <c r="E715" s="12">
        <v>11</v>
      </c>
      <c r="F715" s="12">
        <v>70.61</v>
      </c>
      <c r="G715" s="13">
        <f>ROUND(E715*F715,2)</f>
        <v>776.71</v>
      </c>
    </row>
    <row r="716" spans="1:7" ht="67.5">
      <c r="A716" s="10"/>
      <c r="B716" s="10"/>
      <c r="C716" s="10"/>
      <c r="D716" s="14" t="s">
        <v>390</v>
      </c>
      <c r="E716" s="10"/>
      <c r="F716" s="10"/>
      <c r="G716" s="10"/>
    </row>
    <row r="717" spans="1:7">
      <c r="A717" s="11" t="s">
        <v>391</v>
      </c>
      <c r="B717" s="11" t="s">
        <v>14</v>
      </c>
      <c r="C717" s="11" t="s">
        <v>15</v>
      </c>
      <c r="D717" s="20" t="s">
        <v>392</v>
      </c>
      <c r="E717" s="12">
        <v>1</v>
      </c>
      <c r="F717" s="12">
        <v>84.73</v>
      </c>
      <c r="G717" s="13">
        <f>ROUND(E717*F717,2)</f>
        <v>84.73</v>
      </c>
    </row>
    <row r="718" spans="1:7" ht="56.25">
      <c r="A718" s="10"/>
      <c r="B718" s="10"/>
      <c r="C718" s="10"/>
      <c r="D718" s="14" t="s">
        <v>393</v>
      </c>
      <c r="E718" s="10"/>
      <c r="F718" s="10"/>
      <c r="G718" s="10"/>
    </row>
    <row r="719" spans="1:7">
      <c r="A719" s="11" t="s">
        <v>394</v>
      </c>
      <c r="B719" s="11" t="s">
        <v>14</v>
      </c>
      <c r="C719" s="11" t="s">
        <v>15</v>
      </c>
      <c r="D719" s="20" t="s">
        <v>395</v>
      </c>
      <c r="E719" s="12">
        <v>2</v>
      </c>
      <c r="F719" s="12">
        <v>141.21</v>
      </c>
      <c r="G719" s="13">
        <f>ROUND(E719*F719,2)</f>
        <v>282.42</v>
      </c>
    </row>
    <row r="720" spans="1:7" ht="56.25">
      <c r="A720" s="10"/>
      <c r="B720" s="10"/>
      <c r="C720" s="10"/>
      <c r="D720" s="14" t="s">
        <v>396</v>
      </c>
      <c r="E720" s="10"/>
      <c r="F720" s="10"/>
      <c r="G720" s="10"/>
    </row>
    <row r="721" spans="1:7">
      <c r="A721" s="11" t="s">
        <v>397</v>
      </c>
      <c r="B721" s="11" t="s">
        <v>14</v>
      </c>
      <c r="C721" s="11" t="s">
        <v>15</v>
      </c>
      <c r="D721" s="20" t="s">
        <v>398</v>
      </c>
      <c r="E721" s="12">
        <v>2</v>
      </c>
      <c r="F721" s="12">
        <v>188.28</v>
      </c>
      <c r="G721" s="13">
        <f>ROUND(E721*F721,2)</f>
        <v>376.56</v>
      </c>
    </row>
    <row r="722" spans="1:7" ht="90">
      <c r="A722" s="10"/>
      <c r="B722" s="10"/>
      <c r="C722" s="10"/>
      <c r="D722" s="14" t="s">
        <v>399</v>
      </c>
      <c r="E722" s="10"/>
      <c r="F722" s="10"/>
      <c r="G722" s="10"/>
    </row>
    <row r="723" spans="1:7">
      <c r="A723" s="11" t="s">
        <v>400</v>
      </c>
      <c r="B723" s="11" t="s">
        <v>14</v>
      </c>
      <c r="C723" s="11" t="s">
        <v>15</v>
      </c>
      <c r="D723" s="20" t="s">
        <v>401</v>
      </c>
      <c r="E723" s="12">
        <v>2</v>
      </c>
      <c r="F723" s="12">
        <v>188.28</v>
      </c>
      <c r="G723" s="13">
        <f>ROUND(E723*F723,2)</f>
        <v>376.56</v>
      </c>
    </row>
    <row r="724" spans="1:7" ht="56.25">
      <c r="A724" s="10"/>
      <c r="B724" s="10"/>
      <c r="C724" s="10"/>
      <c r="D724" s="14" t="s">
        <v>402</v>
      </c>
      <c r="E724" s="10"/>
      <c r="F724" s="10"/>
      <c r="G724" s="10"/>
    </row>
    <row r="725" spans="1:7" ht="22.5">
      <c r="A725" s="11" t="s">
        <v>403</v>
      </c>
      <c r="B725" s="11" t="s">
        <v>14</v>
      </c>
      <c r="C725" s="11" t="s">
        <v>35</v>
      </c>
      <c r="D725" s="20" t="s">
        <v>404</v>
      </c>
      <c r="E725" s="12">
        <v>0</v>
      </c>
      <c r="F725" s="12">
        <v>470.7</v>
      </c>
      <c r="G725" s="13">
        <f>ROUND(E725*F725,2)</f>
        <v>0</v>
      </c>
    </row>
    <row r="726" spans="1:7" ht="135">
      <c r="A726" s="10"/>
      <c r="B726" s="10"/>
      <c r="C726" s="10"/>
      <c r="D726" s="14" t="s">
        <v>405</v>
      </c>
      <c r="E726" s="10"/>
      <c r="F726" s="10"/>
      <c r="G726" s="10"/>
    </row>
    <row r="727" spans="1:7" ht="22.5">
      <c r="A727" s="11" t="s">
        <v>406</v>
      </c>
      <c r="B727" s="11" t="s">
        <v>14</v>
      </c>
      <c r="C727" s="11" t="s">
        <v>26</v>
      </c>
      <c r="D727" s="20" t="s">
        <v>407</v>
      </c>
      <c r="E727" s="12">
        <v>188</v>
      </c>
      <c r="F727" s="12">
        <v>32.39</v>
      </c>
      <c r="G727" s="13">
        <f>ROUND(E727*F727,2)</f>
        <v>6089.32</v>
      </c>
    </row>
    <row r="728" spans="1:7" ht="225">
      <c r="A728" s="10"/>
      <c r="B728" s="10"/>
      <c r="C728" s="10"/>
      <c r="D728" s="14" t="s">
        <v>408</v>
      </c>
      <c r="E728" s="10"/>
      <c r="F728" s="10"/>
      <c r="G728" s="10"/>
    </row>
    <row r="729" spans="1:7" ht="22.5">
      <c r="A729" s="11" t="s">
        <v>409</v>
      </c>
      <c r="B729" s="11" t="s">
        <v>14</v>
      </c>
      <c r="C729" s="11" t="s">
        <v>26</v>
      </c>
      <c r="D729" s="20" t="s">
        <v>410</v>
      </c>
      <c r="E729" s="12">
        <v>170</v>
      </c>
      <c r="F729" s="12">
        <v>30.39</v>
      </c>
      <c r="G729" s="13">
        <f>ROUND(E729*F729,2)</f>
        <v>5166.3</v>
      </c>
    </row>
    <row r="730" spans="1:7" ht="247.5">
      <c r="A730" s="10"/>
      <c r="B730" s="10"/>
      <c r="C730" s="10"/>
      <c r="D730" s="14" t="s">
        <v>411</v>
      </c>
      <c r="E730" s="10"/>
      <c r="F730" s="10"/>
      <c r="G730" s="10"/>
    </row>
    <row r="731" spans="1:7" ht="22.5">
      <c r="A731" s="11" t="s">
        <v>412</v>
      </c>
      <c r="B731" s="11" t="s">
        <v>14</v>
      </c>
      <c r="C731" s="11" t="s">
        <v>83</v>
      </c>
      <c r="D731" s="20" t="s">
        <v>413</v>
      </c>
      <c r="E731" s="12">
        <v>20.8</v>
      </c>
      <c r="F731" s="12">
        <v>34.65</v>
      </c>
      <c r="G731" s="13">
        <f>ROUND(E731*F731,2)</f>
        <v>720.72</v>
      </c>
    </row>
    <row r="732" spans="1:7" ht="202.5">
      <c r="A732" s="10"/>
      <c r="B732" s="10"/>
      <c r="C732" s="10"/>
      <c r="D732" s="14" t="s">
        <v>414</v>
      </c>
      <c r="E732" s="10"/>
      <c r="F732" s="10"/>
      <c r="G732" s="10"/>
    </row>
    <row r="733" spans="1:7" ht="22.5">
      <c r="A733" s="11" t="s">
        <v>415</v>
      </c>
      <c r="B733" s="11" t="s">
        <v>14</v>
      </c>
      <c r="C733" s="11" t="s">
        <v>83</v>
      </c>
      <c r="D733" s="20" t="s">
        <v>416</v>
      </c>
      <c r="E733" s="12">
        <v>0</v>
      </c>
      <c r="F733" s="12">
        <v>24.86</v>
      </c>
      <c r="G733" s="13">
        <f>ROUND(E733*F733,2)</f>
        <v>0</v>
      </c>
    </row>
    <row r="734" spans="1:7" ht="213.75">
      <c r="A734" s="10"/>
      <c r="B734" s="10"/>
      <c r="C734" s="10"/>
      <c r="D734" s="14" t="s">
        <v>417</v>
      </c>
      <c r="E734" s="10"/>
      <c r="F734" s="10"/>
      <c r="G734" s="10"/>
    </row>
    <row r="735" spans="1:7" ht="22.5">
      <c r="A735" s="11" t="s">
        <v>418</v>
      </c>
      <c r="B735" s="11" t="s">
        <v>14</v>
      </c>
      <c r="C735" s="11" t="s">
        <v>83</v>
      </c>
      <c r="D735" s="20" t="s">
        <v>419</v>
      </c>
      <c r="E735" s="12">
        <v>0</v>
      </c>
      <c r="F735" s="12">
        <v>23.36</v>
      </c>
      <c r="G735" s="13">
        <f>ROUND(E735*F735,2)</f>
        <v>0</v>
      </c>
    </row>
    <row r="736" spans="1:7" ht="213.75">
      <c r="A736" s="10"/>
      <c r="B736" s="10"/>
      <c r="C736" s="10"/>
      <c r="D736" s="14" t="s">
        <v>420</v>
      </c>
      <c r="E736" s="10"/>
      <c r="F736" s="10"/>
      <c r="G736" s="10"/>
    </row>
    <row r="737" spans="1:7">
      <c r="A737" s="11" t="s">
        <v>421</v>
      </c>
      <c r="B737" s="11" t="s">
        <v>14</v>
      </c>
      <c r="C737" s="11" t="s">
        <v>26</v>
      </c>
      <c r="D737" s="20" t="s">
        <v>422</v>
      </c>
      <c r="E737" s="12">
        <v>105</v>
      </c>
      <c r="F737" s="12">
        <v>70.5</v>
      </c>
      <c r="G737" s="13">
        <f>ROUND(E737*F737,2)</f>
        <v>7402.5</v>
      </c>
    </row>
    <row r="738" spans="1:7" ht="146.25">
      <c r="A738" s="10"/>
      <c r="B738" s="10"/>
      <c r="C738" s="10"/>
      <c r="D738" s="14" t="s">
        <v>423</v>
      </c>
      <c r="E738" s="10"/>
      <c r="F738" s="10"/>
      <c r="G738" s="10"/>
    </row>
    <row r="739" spans="1:7">
      <c r="A739" s="10"/>
      <c r="B739" s="10"/>
      <c r="C739" s="10"/>
      <c r="D739" s="21" t="s">
        <v>819</v>
      </c>
      <c r="E739" s="12">
        <v>1</v>
      </c>
      <c r="F739" s="9">
        <f>G601+G603+G605+G607+G609+G611+G613+G615+G617+G619+G621+G623+G625+G627+G629+G631+G633+G635+G637+G639+G641+G643+G645+G647+G649+G651+G653+G655+G657+G659+G661+G663+G665+G667+G669+G671+G673+G675+G677+G679+G681+G683+G685+G687+G689+G691+G693+G695+G697+G699+G701+G703+G705+G707+G709+G711+G713+G715+G717+G719+G721+G723+G725+G727+G729+G731+G733+G735+G737</f>
        <v>125805.74000000006</v>
      </c>
      <c r="G739" s="9">
        <f>ROUND(F739*E739,2)</f>
        <v>125805.74</v>
      </c>
    </row>
    <row r="740" spans="1:7" ht="0.95" customHeight="1">
      <c r="A740" s="16"/>
      <c r="B740" s="16"/>
      <c r="C740" s="16"/>
      <c r="D740" s="22"/>
      <c r="E740" s="16"/>
      <c r="F740" s="16"/>
      <c r="G740" s="16"/>
    </row>
    <row r="741" spans="1:7">
      <c r="A741" s="10"/>
      <c r="B741" s="10"/>
      <c r="C741" s="10"/>
      <c r="D741" s="21" t="s">
        <v>820</v>
      </c>
      <c r="E741" s="12">
        <v>1</v>
      </c>
      <c r="F741" s="9">
        <f>G598+G739</f>
        <v>291798.01</v>
      </c>
      <c r="G741" s="9">
        <f>ROUND(F741*E741,2)</f>
        <v>291798.01</v>
      </c>
    </row>
    <row r="742" spans="1:7" ht="0.95" customHeight="1">
      <c r="A742" s="16"/>
      <c r="B742" s="16"/>
      <c r="C742" s="16"/>
      <c r="D742" s="22"/>
      <c r="E742" s="16"/>
      <c r="F742" s="16"/>
      <c r="G742" s="16"/>
    </row>
    <row r="743" spans="1:7">
      <c r="A743" s="17" t="s">
        <v>821</v>
      </c>
      <c r="B743" s="17" t="s">
        <v>10</v>
      </c>
      <c r="C743" s="17" t="s">
        <v>11</v>
      </c>
      <c r="D743" s="23" t="s">
        <v>427</v>
      </c>
      <c r="E743" s="9">
        <f>E787</f>
        <v>1</v>
      </c>
      <c r="F743" s="9">
        <f>F787</f>
        <v>13779.4</v>
      </c>
      <c r="G743" s="9">
        <f>G787</f>
        <v>13779.4</v>
      </c>
    </row>
    <row r="744" spans="1:7">
      <c r="A744" s="17" t="s">
        <v>822</v>
      </c>
      <c r="B744" s="17" t="s">
        <v>10</v>
      </c>
      <c r="C744" s="17" t="s">
        <v>11</v>
      </c>
      <c r="D744" s="23" t="s">
        <v>450</v>
      </c>
      <c r="E744" s="9">
        <f>E785</f>
        <v>1</v>
      </c>
      <c r="F744" s="9">
        <f>F785</f>
        <v>13779.400000000001</v>
      </c>
      <c r="G744" s="9">
        <f>G785</f>
        <v>13779.4</v>
      </c>
    </row>
    <row r="745" spans="1:7" ht="22.5">
      <c r="A745" s="11" t="s">
        <v>451</v>
      </c>
      <c r="B745" s="11" t="s">
        <v>14</v>
      </c>
      <c r="C745" s="11" t="s">
        <v>83</v>
      </c>
      <c r="D745" s="20" t="s">
        <v>452</v>
      </c>
      <c r="E745" s="12">
        <v>0</v>
      </c>
      <c r="F745" s="12">
        <v>43.88</v>
      </c>
      <c r="G745" s="13">
        <f>ROUND(E745*F745,2)</f>
        <v>0</v>
      </c>
    </row>
    <row r="746" spans="1:7" ht="146.25">
      <c r="A746" s="10"/>
      <c r="B746" s="10"/>
      <c r="C746" s="10"/>
      <c r="D746" s="14" t="s">
        <v>453</v>
      </c>
      <c r="E746" s="10"/>
      <c r="F746" s="10"/>
      <c r="G746" s="10"/>
    </row>
    <row r="747" spans="1:7" ht="22.5">
      <c r="A747" s="11" t="s">
        <v>454</v>
      </c>
      <c r="B747" s="11" t="s">
        <v>14</v>
      </c>
      <c r="C747" s="11" t="s">
        <v>83</v>
      </c>
      <c r="D747" s="20" t="s">
        <v>455</v>
      </c>
      <c r="E747" s="12">
        <v>0</v>
      </c>
      <c r="F747" s="12">
        <v>25.18</v>
      </c>
      <c r="G747" s="13">
        <f>ROUND(E747*F747,2)</f>
        <v>0</v>
      </c>
    </row>
    <row r="748" spans="1:7" ht="157.5">
      <c r="A748" s="10"/>
      <c r="B748" s="10"/>
      <c r="C748" s="10"/>
      <c r="D748" s="14" t="s">
        <v>456</v>
      </c>
      <c r="E748" s="10"/>
      <c r="F748" s="10"/>
      <c r="G748" s="10"/>
    </row>
    <row r="749" spans="1:7" ht="22.5">
      <c r="A749" s="11" t="s">
        <v>457</v>
      </c>
      <c r="B749" s="11" t="s">
        <v>14</v>
      </c>
      <c r="C749" s="11" t="s">
        <v>83</v>
      </c>
      <c r="D749" s="20" t="s">
        <v>458</v>
      </c>
      <c r="E749" s="12">
        <v>0</v>
      </c>
      <c r="F749" s="12">
        <v>16.16</v>
      </c>
      <c r="G749" s="13">
        <f>ROUND(E749*F749,2)</f>
        <v>0</v>
      </c>
    </row>
    <row r="750" spans="1:7" ht="168.75">
      <c r="A750" s="10"/>
      <c r="B750" s="10"/>
      <c r="C750" s="10"/>
      <c r="D750" s="14" t="s">
        <v>459</v>
      </c>
      <c r="E750" s="10"/>
      <c r="F750" s="10"/>
      <c r="G750" s="10"/>
    </row>
    <row r="751" spans="1:7" ht="22.5">
      <c r="A751" s="11" t="s">
        <v>460</v>
      </c>
      <c r="B751" s="11" t="s">
        <v>14</v>
      </c>
      <c r="C751" s="11" t="s">
        <v>83</v>
      </c>
      <c r="D751" s="20" t="s">
        <v>461</v>
      </c>
      <c r="E751" s="12">
        <v>540</v>
      </c>
      <c r="F751" s="12">
        <v>13.99</v>
      </c>
      <c r="G751" s="13">
        <f>ROUND(E751*F751,2)</f>
        <v>7554.6</v>
      </c>
    </row>
    <row r="752" spans="1:7" ht="146.25">
      <c r="A752" s="10"/>
      <c r="B752" s="10"/>
      <c r="C752" s="10"/>
      <c r="D752" s="14" t="s">
        <v>462</v>
      </c>
      <c r="E752" s="10"/>
      <c r="F752" s="10"/>
      <c r="G752" s="10"/>
    </row>
    <row r="753" spans="1:7" ht="22.5">
      <c r="A753" s="11" t="s">
        <v>463</v>
      </c>
      <c r="B753" s="11" t="s">
        <v>14</v>
      </c>
      <c r="C753" s="11" t="s">
        <v>83</v>
      </c>
      <c r="D753" s="20" t="s">
        <v>464</v>
      </c>
      <c r="E753" s="12">
        <v>220</v>
      </c>
      <c r="F753" s="12">
        <v>11.24</v>
      </c>
      <c r="G753" s="13">
        <f>ROUND(E753*F753,2)</f>
        <v>2472.8000000000002</v>
      </c>
    </row>
    <row r="754" spans="1:7" ht="146.25">
      <c r="A754" s="10"/>
      <c r="B754" s="10"/>
      <c r="C754" s="10"/>
      <c r="D754" s="14" t="s">
        <v>465</v>
      </c>
      <c r="E754" s="10"/>
      <c r="F754" s="10"/>
      <c r="G754" s="10"/>
    </row>
    <row r="755" spans="1:7" ht="22.5">
      <c r="A755" s="11" t="s">
        <v>466</v>
      </c>
      <c r="B755" s="11" t="s">
        <v>14</v>
      </c>
      <c r="C755" s="11" t="s">
        <v>83</v>
      </c>
      <c r="D755" s="20" t="s">
        <v>467</v>
      </c>
      <c r="E755" s="12">
        <v>0</v>
      </c>
      <c r="F755" s="12">
        <v>21</v>
      </c>
      <c r="G755" s="13">
        <f>ROUND(E755*F755,2)</f>
        <v>0</v>
      </c>
    </row>
    <row r="756" spans="1:7" ht="157.5">
      <c r="A756" s="10"/>
      <c r="B756" s="10"/>
      <c r="C756" s="10"/>
      <c r="D756" s="14" t="s">
        <v>468</v>
      </c>
      <c r="E756" s="10"/>
      <c r="F756" s="10"/>
      <c r="G756" s="10"/>
    </row>
    <row r="757" spans="1:7" ht="22.5">
      <c r="A757" s="11" t="s">
        <v>469</v>
      </c>
      <c r="B757" s="11" t="s">
        <v>14</v>
      </c>
      <c r="C757" s="11" t="s">
        <v>83</v>
      </c>
      <c r="D757" s="20" t="s">
        <v>470</v>
      </c>
      <c r="E757" s="12">
        <v>0</v>
      </c>
      <c r="F757" s="12">
        <v>12.85</v>
      </c>
      <c r="G757" s="13">
        <f>ROUND(E757*F757,2)</f>
        <v>0</v>
      </c>
    </row>
    <row r="758" spans="1:7" ht="157.5">
      <c r="A758" s="10"/>
      <c r="B758" s="10"/>
      <c r="C758" s="10"/>
      <c r="D758" s="14" t="s">
        <v>471</v>
      </c>
      <c r="E758" s="10"/>
      <c r="F758" s="10"/>
      <c r="G758" s="10"/>
    </row>
    <row r="759" spans="1:7">
      <c r="A759" s="11" t="s">
        <v>472</v>
      </c>
      <c r="B759" s="11" t="s">
        <v>14</v>
      </c>
      <c r="C759" s="11" t="s">
        <v>83</v>
      </c>
      <c r="D759" s="20" t="s">
        <v>473</v>
      </c>
      <c r="E759" s="12">
        <v>128</v>
      </c>
      <c r="F759" s="12">
        <v>9.15</v>
      </c>
      <c r="G759" s="13">
        <f>ROUND(E759*F759,2)</f>
        <v>1171.2</v>
      </c>
    </row>
    <row r="760" spans="1:7" ht="157.5">
      <c r="A760" s="10"/>
      <c r="B760" s="10"/>
      <c r="C760" s="10"/>
      <c r="D760" s="14" t="s">
        <v>474</v>
      </c>
      <c r="E760" s="10"/>
      <c r="F760" s="10"/>
      <c r="G760" s="10"/>
    </row>
    <row r="761" spans="1:7" ht="22.5">
      <c r="A761" s="11" t="s">
        <v>475</v>
      </c>
      <c r="B761" s="11" t="s">
        <v>14</v>
      </c>
      <c r="C761" s="11" t="s">
        <v>83</v>
      </c>
      <c r="D761" s="20" t="s">
        <v>476</v>
      </c>
      <c r="E761" s="12">
        <v>128</v>
      </c>
      <c r="F761" s="12">
        <v>4.67</v>
      </c>
      <c r="G761" s="13">
        <f>ROUND(E761*F761,2)</f>
        <v>597.76</v>
      </c>
    </row>
    <row r="762" spans="1:7" ht="157.5">
      <c r="A762" s="10"/>
      <c r="B762" s="10"/>
      <c r="C762" s="10"/>
      <c r="D762" s="14" t="s">
        <v>477</v>
      </c>
      <c r="E762" s="10"/>
      <c r="F762" s="10"/>
      <c r="G762" s="10"/>
    </row>
    <row r="763" spans="1:7">
      <c r="A763" s="11" t="s">
        <v>478</v>
      </c>
      <c r="B763" s="11" t="s">
        <v>14</v>
      </c>
      <c r="C763" s="11" t="s">
        <v>83</v>
      </c>
      <c r="D763" s="20" t="s">
        <v>479</v>
      </c>
      <c r="E763" s="12">
        <v>0</v>
      </c>
      <c r="F763" s="12">
        <v>4.1100000000000003</v>
      </c>
      <c r="G763" s="13">
        <f>ROUND(E763*F763,2)</f>
        <v>0</v>
      </c>
    </row>
    <row r="764" spans="1:7" ht="135">
      <c r="A764" s="10"/>
      <c r="B764" s="10"/>
      <c r="C764" s="10"/>
      <c r="D764" s="14" t="s">
        <v>480</v>
      </c>
      <c r="E764" s="10"/>
      <c r="F764" s="10"/>
      <c r="G764" s="10"/>
    </row>
    <row r="765" spans="1:7" ht="22.5">
      <c r="A765" s="11" t="s">
        <v>481</v>
      </c>
      <c r="B765" s="11" t="s">
        <v>14</v>
      </c>
      <c r="C765" s="11" t="s">
        <v>83</v>
      </c>
      <c r="D765" s="20" t="s">
        <v>482</v>
      </c>
      <c r="E765" s="12">
        <v>305</v>
      </c>
      <c r="F765" s="12">
        <v>3.26</v>
      </c>
      <c r="G765" s="13">
        <f>ROUND(E765*F765,2)</f>
        <v>994.3</v>
      </c>
    </row>
    <row r="766" spans="1:7" ht="146.25">
      <c r="A766" s="10"/>
      <c r="B766" s="10"/>
      <c r="C766" s="10"/>
      <c r="D766" s="14" t="s">
        <v>483</v>
      </c>
      <c r="E766" s="10"/>
      <c r="F766" s="10"/>
      <c r="G766" s="10"/>
    </row>
    <row r="767" spans="1:7" ht="22.5">
      <c r="A767" s="11" t="s">
        <v>484</v>
      </c>
      <c r="B767" s="11" t="s">
        <v>14</v>
      </c>
      <c r="C767" s="11" t="s">
        <v>83</v>
      </c>
      <c r="D767" s="20" t="s">
        <v>485</v>
      </c>
      <c r="E767" s="12">
        <v>0</v>
      </c>
      <c r="F767" s="12">
        <v>2.76</v>
      </c>
      <c r="G767" s="13">
        <f>ROUND(E767*F767,2)</f>
        <v>0</v>
      </c>
    </row>
    <row r="768" spans="1:7" ht="146.25">
      <c r="A768" s="10"/>
      <c r="B768" s="10"/>
      <c r="C768" s="10"/>
      <c r="D768" s="14" t="s">
        <v>486</v>
      </c>
      <c r="E768" s="10"/>
      <c r="F768" s="10"/>
      <c r="G768" s="10"/>
    </row>
    <row r="769" spans="1:7">
      <c r="A769" s="11" t="s">
        <v>487</v>
      </c>
      <c r="B769" s="11" t="s">
        <v>14</v>
      </c>
      <c r="C769" s="11" t="s">
        <v>83</v>
      </c>
      <c r="D769" s="20" t="s">
        <v>488</v>
      </c>
      <c r="E769" s="12">
        <v>0</v>
      </c>
      <c r="F769" s="12">
        <v>12.43</v>
      </c>
      <c r="G769" s="13">
        <f>ROUND(E769*F769,2)</f>
        <v>0</v>
      </c>
    </row>
    <row r="770" spans="1:7" ht="67.5">
      <c r="A770" s="10"/>
      <c r="B770" s="10"/>
      <c r="C770" s="10"/>
      <c r="D770" s="14" t="s">
        <v>489</v>
      </c>
      <c r="E770" s="10"/>
      <c r="F770" s="10"/>
      <c r="G770" s="10"/>
    </row>
    <row r="771" spans="1:7" ht="22.5">
      <c r="A771" s="11" t="s">
        <v>490</v>
      </c>
      <c r="B771" s="11" t="s">
        <v>14</v>
      </c>
      <c r="C771" s="11" t="s">
        <v>83</v>
      </c>
      <c r="D771" s="20" t="s">
        <v>491</v>
      </c>
      <c r="E771" s="12">
        <v>0</v>
      </c>
      <c r="F771" s="12">
        <v>53.74</v>
      </c>
      <c r="G771" s="13">
        <f>ROUND(E771*F771,2)</f>
        <v>0</v>
      </c>
    </row>
    <row r="772" spans="1:7" ht="112.5">
      <c r="A772" s="10"/>
      <c r="B772" s="10"/>
      <c r="C772" s="10"/>
      <c r="D772" s="14" t="s">
        <v>492</v>
      </c>
      <c r="E772" s="10"/>
      <c r="F772" s="10"/>
      <c r="G772" s="10"/>
    </row>
    <row r="773" spans="1:7" ht="22.5">
      <c r="A773" s="11" t="s">
        <v>493</v>
      </c>
      <c r="B773" s="11" t="s">
        <v>14</v>
      </c>
      <c r="C773" s="11" t="s">
        <v>83</v>
      </c>
      <c r="D773" s="20" t="s">
        <v>494</v>
      </c>
      <c r="E773" s="12">
        <v>0</v>
      </c>
      <c r="F773" s="12">
        <v>43.7</v>
      </c>
      <c r="G773" s="13">
        <f>ROUND(E773*F773,2)</f>
        <v>0</v>
      </c>
    </row>
    <row r="774" spans="1:7" ht="135">
      <c r="A774" s="10"/>
      <c r="B774" s="10"/>
      <c r="C774" s="10"/>
      <c r="D774" s="14" t="s">
        <v>495</v>
      </c>
      <c r="E774" s="10"/>
      <c r="F774" s="10"/>
      <c r="G774" s="10"/>
    </row>
    <row r="775" spans="1:7" ht="22.5">
      <c r="A775" s="11" t="s">
        <v>496</v>
      </c>
      <c r="B775" s="11" t="s">
        <v>14</v>
      </c>
      <c r="C775" s="11" t="s">
        <v>83</v>
      </c>
      <c r="D775" s="20" t="s">
        <v>497</v>
      </c>
      <c r="E775" s="12">
        <v>0</v>
      </c>
      <c r="F775" s="12">
        <v>24.29</v>
      </c>
      <c r="G775" s="13">
        <f>ROUND(E775*F775,2)</f>
        <v>0</v>
      </c>
    </row>
    <row r="776" spans="1:7" ht="123.75">
      <c r="A776" s="10"/>
      <c r="B776" s="10"/>
      <c r="C776" s="10"/>
      <c r="D776" s="14" t="s">
        <v>498</v>
      </c>
      <c r="E776" s="10"/>
      <c r="F776" s="10"/>
      <c r="G776" s="10"/>
    </row>
    <row r="777" spans="1:7" ht="22.5">
      <c r="A777" s="11" t="s">
        <v>499</v>
      </c>
      <c r="B777" s="11" t="s">
        <v>14</v>
      </c>
      <c r="C777" s="11" t="s">
        <v>83</v>
      </c>
      <c r="D777" s="20" t="s">
        <v>500</v>
      </c>
      <c r="E777" s="12">
        <v>0</v>
      </c>
      <c r="F777" s="12">
        <v>19.57</v>
      </c>
      <c r="G777" s="13">
        <f>ROUND(E777*F777,2)</f>
        <v>0</v>
      </c>
    </row>
    <row r="778" spans="1:7" ht="112.5">
      <c r="A778" s="10"/>
      <c r="B778" s="10"/>
      <c r="C778" s="10"/>
      <c r="D778" s="14" t="s">
        <v>501</v>
      </c>
      <c r="E778" s="10"/>
      <c r="F778" s="10"/>
      <c r="G778" s="10"/>
    </row>
    <row r="779" spans="1:7" ht="22.5">
      <c r="A779" s="11" t="s">
        <v>502</v>
      </c>
      <c r="B779" s="11" t="s">
        <v>14</v>
      </c>
      <c r="C779" s="11" t="s">
        <v>83</v>
      </c>
      <c r="D779" s="20" t="s">
        <v>503</v>
      </c>
      <c r="E779" s="12">
        <v>0</v>
      </c>
      <c r="F779" s="12">
        <v>16.329999999999998</v>
      </c>
      <c r="G779" s="13">
        <f>ROUND(E779*F779,2)</f>
        <v>0</v>
      </c>
    </row>
    <row r="780" spans="1:7" ht="123.75">
      <c r="A780" s="10"/>
      <c r="B780" s="10"/>
      <c r="C780" s="10"/>
      <c r="D780" s="14" t="s">
        <v>504</v>
      </c>
      <c r="E780" s="10"/>
      <c r="F780" s="10"/>
      <c r="G780" s="10"/>
    </row>
    <row r="781" spans="1:7" ht="22.5">
      <c r="A781" s="11" t="s">
        <v>505</v>
      </c>
      <c r="B781" s="11" t="s">
        <v>14</v>
      </c>
      <c r="C781" s="11" t="s">
        <v>83</v>
      </c>
      <c r="D781" s="20" t="s">
        <v>506</v>
      </c>
      <c r="E781" s="12">
        <v>0</v>
      </c>
      <c r="F781" s="12">
        <v>36.020000000000003</v>
      </c>
      <c r="G781" s="13">
        <f>ROUND(E781*F781,2)</f>
        <v>0</v>
      </c>
    </row>
    <row r="782" spans="1:7" ht="112.5">
      <c r="A782" s="10"/>
      <c r="B782" s="10"/>
      <c r="C782" s="10"/>
      <c r="D782" s="14" t="s">
        <v>507</v>
      </c>
      <c r="E782" s="10"/>
      <c r="F782" s="10"/>
      <c r="G782" s="10"/>
    </row>
    <row r="783" spans="1:7" ht="22.5">
      <c r="A783" s="11" t="s">
        <v>508</v>
      </c>
      <c r="B783" s="11" t="s">
        <v>14</v>
      </c>
      <c r="C783" s="11" t="s">
        <v>15</v>
      </c>
      <c r="D783" s="20" t="s">
        <v>509</v>
      </c>
      <c r="E783" s="12">
        <v>6</v>
      </c>
      <c r="F783" s="12">
        <v>164.79</v>
      </c>
      <c r="G783" s="13">
        <f>ROUND(E783*F783,2)</f>
        <v>988.74</v>
      </c>
    </row>
    <row r="784" spans="1:7" ht="101.25">
      <c r="A784" s="10"/>
      <c r="B784" s="10"/>
      <c r="C784" s="10"/>
      <c r="D784" s="14" t="s">
        <v>510</v>
      </c>
      <c r="E784" s="10"/>
      <c r="F784" s="10"/>
      <c r="G784" s="10"/>
    </row>
    <row r="785" spans="1:7">
      <c r="A785" s="10"/>
      <c r="B785" s="10"/>
      <c r="C785" s="10"/>
      <c r="D785" s="21" t="s">
        <v>823</v>
      </c>
      <c r="E785" s="12">
        <v>1</v>
      </c>
      <c r="F785" s="9">
        <f>G745+G747+G749+G751+G753+G755+G757+G759+G761+G763+G765+G767+G769+G771+G773+G775+G777+G779+G781+G783</f>
        <v>13779.400000000001</v>
      </c>
      <c r="G785" s="9">
        <f>ROUND(F785*E785,2)</f>
        <v>13779.4</v>
      </c>
    </row>
    <row r="786" spans="1:7" ht="0.95" customHeight="1">
      <c r="A786" s="16"/>
      <c r="B786" s="16"/>
      <c r="C786" s="16"/>
      <c r="D786" s="22"/>
      <c r="E786" s="16"/>
      <c r="F786" s="16"/>
      <c r="G786" s="16"/>
    </row>
    <row r="787" spans="1:7">
      <c r="A787" s="10"/>
      <c r="B787" s="10"/>
      <c r="C787" s="10"/>
      <c r="D787" s="21" t="s">
        <v>824</v>
      </c>
      <c r="E787" s="12">
        <v>1</v>
      </c>
      <c r="F787" s="9">
        <f>G785</f>
        <v>13779.4</v>
      </c>
      <c r="G787" s="9">
        <f>ROUND(F787*E787,2)</f>
        <v>13779.4</v>
      </c>
    </row>
    <row r="788" spans="1:7" ht="0.95" customHeight="1">
      <c r="A788" s="16"/>
      <c r="B788" s="16"/>
      <c r="C788" s="16"/>
      <c r="D788" s="22"/>
      <c r="E788" s="16"/>
      <c r="F788" s="16"/>
      <c r="G788" s="16"/>
    </row>
    <row r="789" spans="1:7">
      <c r="A789" s="17" t="s">
        <v>825</v>
      </c>
      <c r="B789" s="17" t="s">
        <v>10</v>
      </c>
      <c r="C789" s="17" t="s">
        <v>11</v>
      </c>
      <c r="D789" s="23" t="s">
        <v>535</v>
      </c>
      <c r="E789" s="9">
        <f>E806</f>
        <v>1</v>
      </c>
      <c r="F789" s="9">
        <f>F806</f>
        <v>1187.7</v>
      </c>
      <c r="G789" s="9">
        <f>G806</f>
        <v>1187.7</v>
      </c>
    </row>
    <row r="790" spans="1:7" ht="22.5">
      <c r="A790" s="11" t="s">
        <v>536</v>
      </c>
      <c r="B790" s="11" t="s">
        <v>14</v>
      </c>
      <c r="C790" s="11" t="s">
        <v>15</v>
      </c>
      <c r="D790" s="20" t="s">
        <v>537</v>
      </c>
      <c r="E790" s="12">
        <v>0</v>
      </c>
      <c r="F790" s="12">
        <v>256.98</v>
      </c>
      <c r="G790" s="13">
        <f>ROUND(E790*F790,2)</f>
        <v>0</v>
      </c>
    </row>
    <row r="791" spans="1:7" ht="225">
      <c r="A791" s="10"/>
      <c r="B791" s="10"/>
      <c r="C791" s="10"/>
      <c r="D791" s="14" t="s">
        <v>538</v>
      </c>
      <c r="E791" s="10"/>
      <c r="F791" s="10"/>
      <c r="G791" s="10"/>
    </row>
    <row r="792" spans="1:7">
      <c r="A792" s="11" t="s">
        <v>539</v>
      </c>
      <c r="B792" s="11" t="s">
        <v>14</v>
      </c>
      <c r="C792" s="11" t="s">
        <v>15</v>
      </c>
      <c r="D792" s="20" t="s">
        <v>540</v>
      </c>
      <c r="E792" s="12">
        <v>0</v>
      </c>
      <c r="F792" s="12">
        <v>27.21</v>
      </c>
      <c r="G792" s="13">
        <f>ROUND(E792*F792,2)</f>
        <v>0</v>
      </c>
    </row>
    <row r="793" spans="1:7" ht="33.75">
      <c r="A793" s="10"/>
      <c r="B793" s="10"/>
      <c r="C793" s="10"/>
      <c r="D793" s="14" t="s">
        <v>541</v>
      </c>
      <c r="E793" s="10"/>
      <c r="F793" s="10"/>
      <c r="G793" s="10"/>
    </row>
    <row r="794" spans="1:7" ht="22.5">
      <c r="A794" s="11" t="s">
        <v>542</v>
      </c>
      <c r="B794" s="11" t="s">
        <v>14</v>
      </c>
      <c r="C794" s="11" t="s">
        <v>15</v>
      </c>
      <c r="D794" s="20" t="s">
        <v>543</v>
      </c>
      <c r="E794" s="12">
        <v>0</v>
      </c>
      <c r="F794" s="12">
        <v>20.27</v>
      </c>
      <c r="G794" s="13">
        <f>ROUND(E794*F794,2)</f>
        <v>0</v>
      </c>
    </row>
    <row r="795" spans="1:7" ht="123.75">
      <c r="A795" s="10"/>
      <c r="B795" s="10"/>
      <c r="C795" s="10"/>
      <c r="D795" s="14" t="s">
        <v>544</v>
      </c>
      <c r="E795" s="10"/>
      <c r="F795" s="10"/>
      <c r="G795" s="10"/>
    </row>
    <row r="796" spans="1:7" ht="22.5">
      <c r="A796" s="11" t="s">
        <v>545</v>
      </c>
      <c r="B796" s="11" t="s">
        <v>14</v>
      </c>
      <c r="C796" s="11" t="s">
        <v>83</v>
      </c>
      <c r="D796" s="20" t="s">
        <v>546</v>
      </c>
      <c r="E796" s="12">
        <v>642</v>
      </c>
      <c r="F796" s="12">
        <v>1.85</v>
      </c>
      <c r="G796" s="13">
        <f>ROUND(E796*F796,2)</f>
        <v>1187.7</v>
      </c>
    </row>
    <row r="797" spans="1:7" ht="213.75">
      <c r="A797" s="10"/>
      <c r="B797" s="10"/>
      <c r="C797" s="10"/>
      <c r="D797" s="14" t="s">
        <v>547</v>
      </c>
      <c r="E797" s="10"/>
      <c r="F797" s="10"/>
      <c r="G797" s="10"/>
    </row>
    <row r="798" spans="1:7" ht="22.5">
      <c r="A798" s="11" t="s">
        <v>496</v>
      </c>
      <c r="B798" s="11" t="s">
        <v>14</v>
      </c>
      <c r="C798" s="11" t="s">
        <v>83</v>
      </c>
      <c r="D798" s="20" t="s">
        <v>497</v>
      </c>
      <c r="E798" s="12">
        <v>0</v>
      </c>
      <c r="F798" s="12">
        <v>24.29</v>
      </c>
      <c r="G798" s="13">
        <f>ROUND(E798*F798,2)</f>
        <v>0</v>
      </c>
    </row>
    <row r="799" spans="1:7" ht="123.75">
      <c r="A799" s="10"/>
      <c r="B799" s="10"/>
      <c r="C799" s="10"/>
      <c r="D799" s="14" t="s">
        <v>498</v>
      </c>
      <c r="E799" s="10"/>
      <c r="F799" s="10"/>
      <c r="G799" s="10"/>
    </row>
    <row r="800" spans="1:7" ht="22.5">
      <c r="A800" s="11" t="s">
        <v>499</v>
      </c>
      <c r="B800" s="11" t="s">
        <v>14</v>
      </c>
      <c r="C800" s="11" t="s">
        <v>83</v>
      </c>
      <c r="D800" s="20" t="s">
        <v>500</v>
      </c>
      <c r="E800" s="12">
        <v>0</v>
      </c>
      <c r="F800" s="12">
        <v>19.57</v>
      </c>
      <c r="G800" s="13">
        <f>ROUND(E800*F800,2)</f>
        <v>0</v>
      </c>
    </row>
    <row r="801" spans="1:7" ht="112.5">
      <c r="A801" s="10"/>
      <c r="B801" s="10"/>
      <c r="C801" s="10"/>
      <c r="D801" s="14" t="s">
        <v>501</v>
      </c>
      <c r="E801" s="10"/>
      <c r="F801" s="10"/>
      <c r="G801" s="10"/>
    </row>
    <row r="802" spans="1:7" ht="22.5">
      <c r="A802" s="11" t="s">
        <v>548</v>
      </c>
      <c r="B802" s="11" t="s">
        <v>14</v>
      </c>
      <c r="C802" s="11" t="s">
        <v>83</v>
      </c>
      <c r="D802" s="20" t="s">
        <v>549</v>
      </c>
      <c r="E802" s="12">
        <v>0</v>
      </c>
      <c r="F802" s="12">
        <v>18.09</v>
      </c>
      <c r="G802" s="13">
        <f>ROUND(E802*F802,2)</f>
        <v>0</v>
      </c>
    </row>
    <row r="803" spans="1:7" ht="112.5">
      <c r="A803" s="10"/>
      <c r="B803" s="10"/>
      <c r="C803" s="10"/>
      <c r="D803" s="14" t="s">
        <v>550</v>
      </c>
      <c r="E803" s="10"/>
      <c r="F803" s="10"/>
      <c r="G803" s="10"/>
    </row>
    <row r="804" spans="1:7">
      <c r="A804" s="11" t="s">
        <v>487</v>
      </c>
      <c r="B804" s="11" t="s">
        <v>14</v>
      </c>
      <c r="C804" s="11" t="s">
        <v>83</v>
      </c>
      <c r="D804" s="20" t="s">
        <v>488</v>
      </c>
      <c r="E804" s="12">
        <v>0</v>
      </c>
      <c r="F804" s="12">
        <v>12.43</v>
      </c>
      <c r="G804" s="13">
        <f>ROUND(E804*F804,2)</f>
        <v>0</v>
      </c>
    </row>
    <row r="805" spans="1:7" ht="67.5">
      <c r="A805" s="10"/>
      <c r="B805" s="10"/>
      <c r="C805" s="10"/>
      <c r="D805" s="14" t="s">
        <v>489</v>
      </c>
      <c r="E805" s="10"/>
      <c r="F805" s="10"/>
      <c r="G805" s="10"/>
    </row>
    <row r="806" spans="1:7">
      <c r="A806" s="10"/>
      <c r="B806" s="10"/>
      <c r="C806" s="10"/>
      <c r="D806" s="21" t="s">
        <v>826</v>
      </c>
      <c r="E806" s="12">
        <v>1</v>
      </c>
      <c r="F806" s="9">
        <f>G790+G792+G794+G796+G798+G800+G802+G804</f>
        <v>1187.7</v>
      </c>
      <c r="G806" s="9">
        <f>ROUND(F806*E806,2)</f>
        <v>1187.7</v>
      </c>
    </row>
    <row r="807" spans="1:7" ht="0.95" customHeight="1">
      <c r="A807" s="16"/>
      <c r="B807" s="16"/>
      <c r="C807" s="16"/>
      <c r="D807" s="22"/>
      <c r="E807" s="16"/>
      <c r="F807" s="16"/>
      <c r="G807" s="16"/>
    </row>
    <row r="808" spans="1:7">
      <c r="A808" s="17" t="s">
        <v>827</v>
      </c>
      <c r="B808" s="17" t="s">
        <v>10</v>
      </c>
      <c r="C808" s="17" t="s">
        <v>11</v>
      </c>
      <c r="D808" s="23" t="s">
        <v>553</v>
      </c>
      <c r="E808" s="9">
        <f>E868</f>
        <v>1</v>
      </c>
      <c r="F808" s="9">
        <f>F868</f>
        <v>20236.739999999998</v>
      </c>
      <c r="G808" s="9">
        <f>G868</f>
        <v>20236.740000000002</v>
      </c>
    </row>
    <row r="809" spans="1:7">
      <c r="A809" s="17" t="s">
        <v>828</v>
      </c>
      <c r="B809" s="17" t="s">
        <v>10</v>
      </c>
      <c r="C809" s="17" t="s">
        <v>11</v>
      </c>
      <c r="D809" s="23" t="s">
        <v>555</v>
      </c>
      <c r="E809" s="9">
        <f>E833</f>
        <v>1</v>
      </c>
      <c r="F809" s="9">
        <f>F833</f>
        <v>5119.1899999999996</v>
      </c>
      <c r="G809" s="9">
        <f>G833</f>
        <v>5119.1899999999996</v>
      </c>
    </row>
    <row r="810" spans="1:7">
      <c r="A810" s="17" t="s">
        <v>829</v>
      </c>
      <c r="B810" s="17" t="s">
        <v>10</v>
      </c>
      <c r="C810" s="17" t="s">
        <v>11</v>
      </c>
      <c r="D810" s="23" t="s">
        <v>557</v>
      </c>
      <c r="E810" s="9">
        <f>E831</f>
        <v>1</v>
      </c>
      <c r="F810" s="9">
        <f>F831</f>
        <v>5119.1900000000005</v>
      </c>
      <c r="G810" s="9">
        <f>G831</f>
        <v>5119.1899999999996</v>
      </c>
    </row>
    <row r="811" spans="1:7">
      <c r="A811" s="17" t="s">
        <v>830</v>
      </c>
      <c r="B811" s="17" t="s">
        <v>10</v>
      </c>
      <c r="C811" s="17" t="s">
        <v>11</v>
      </c>
      <c r="D811" s="23" t="s">
        <v>577</v>
      </c>
      <c r="E811" s="9">
        <f>E824</f>
        <v>1</v>
      </c>
      <c r="F811" s="9">
        <f>F824</f>
        <v>2855.6400000000003</v>
      </c>
      <c r="G811" s="9">
        <f>G824</f>
        <v>2855.64</v>
      </c>
    </row>
    <row r="812" spans="1:7">
      <c r="A812" s="11" t="s">
        <v>578</v>
      </c>
      <c r="B812" s="11" t="s">
        <v>14</v>
      </c>
      <c r="C812" s="11" t="s">
        <v>15</v>
      </c>
      <c r="D812" s="20" t="s">
        <v>579</v>
      </c>
      <c r="E812" s="12">
        <v>4</v>
      </c>
      <c r="F812" s="12">
        <v>261.11</v>
      </c>
      <c r="G812" s="13">
        <f>ROUND(E812*F812,2)</f>
        <v>1044.44</v>
      </c>
    </row>
    <row r="813" spans="1:7" ht="78.75">
      <c r="A813" s="10"/>
      <c r="B813" s="10"/>
      <c r="C813" s="10"/>
      <c r="D813" s="14" t="s">
        <v>580</v>
      </c>
      <c r="E813" s="10"/>
      <c r="F813" s="10"/>
      <c r="G813" s="10"/>
    </row>
    <row r="814" spans="1:7">
      <c r="A814" s="11" t="s">
        <v>581</v>
      </c>
      <c r="B814" s="11" t="s">
        <v>14</v>
      </c>
      <c r="C814" s="11" t="s">
        <v>15</v>
      </c>
      <c r="D814" s="20" t="s">
        <v>582</v>
      </c>
      <c r="E814" s="12">
        <v>0</v>
      </c>
      <c r="F814" s="12">
        <v>48.42</v>
      </c>
      <c r="G814" s="13">
        <f>ROUND(E814*F814,2)</f>
        <v>0</v>
      </c>
    </row>
    <row r="815" spans="1:7" ht="78.75">
      <c r="A815" s="10"/>
      <c r="B815" s="10"/>
      <c r="C815" s="10"/>
      <c r="D815" s="14" t="s">
        <v>583</v>
      </c>
      <c r="E815" s="10"/>
      <c r="F815" s="10"/>
      <c r="G815" s="10"/>
    </row>
    <row r="816" spans="1:7">
      <c r="A816" s="11" t="s">
        <v>584</v>
      </c>
      <c r="B816" s="11" t="s">
        <v>14</v>
      </c>
      <c r="C816" s="11" t="s">
        <v>15</v>
      </c>
      <c r="D816" s="20" t="s">
        <v>585</v>
      </c>
      <c r="E816" s="12">
        <v>0</v>
      </c>
      <c r="F816" s="12">
        <v>39.729999999999997</v>
      </c>
      <c r="G816" s="13">
        <f>ROUND(E816*F816,2)</f>
        <v>0</v>
      </c>
    </row>
    <row r="817" spans="1:7" ht="56.25">
      <c r="A817" s="10"/>
      <c r="B817" s="10"/>
      <c r="C817" s="10"/>
      <c r="D817" s="14" t="s">
        <v>586</v>
      </c>
      <c r="E817" s="10"/>
      <c r="F817" s="10"/>
      <c r="G817" s="10"/>
    </row>
    <row r="818" spans="1:7" ht="22.5">
      <c r="A818" s="11" t="s">
        <v>587</v>
      </c>
      <c r="B818" s="11" t="s">
        <v>14</v>
      </c>
      <c r="C818" s="11" t="s">
        <v>83</v>
      </c>
      <c r="D818" s="20" t="s">
        <v>588</v>
      </c>
      <c r="E818" s="12">
        <v>330</v>
      </c>
      <c r="F818" s="12">
        <v>3.54</v>
      </c>
      <c r="G818" s="13">
        <f>ROUND(E818*F818,2)</f>
        <v>1168.2</v>
      </c>
    </row>
    <row r="819" spans="1:7" ht="135">
      <c r="A819" s="10"/>
      <c r="B819" s="10"/>
      <c r="C819" s="10"/>
      <c r="D819" s="14" t="s">
        <v>589</v>
      </c>
      <c r="E819" s="10"/>
      <c r="F819" s="10"/>
      <c r="G819" s="10"/>
    </row>
    <row r="820" spans="1:7" ht="22.5">
      <c r="A820" s="11" t="s">
        <v>545</v>
      </c>
      <c r="B820" s="11" t="s">
        <v>14</v>
      </c>
      <c r="C820" s="11" t="s">
        <v>83</v>
      </c>
      <c r="D820" s="20" t="s">
        <v>546</v>
      </c>
      <c r="E820" s="12">
        <v>330</v>
      </c>
      <c r="F820" s="12">
        <v>1.85</v>
      </c>
      <c r="G820" s="13">
        <f>ROUND(E820*F820,2)</f>
        <v>610.5</v>
      </c>
    </row>
    <row r="821" spans="1:7" ht="213.75">
      <c r="A821" s="10"/>
      <c r="B821" s="10"/>
      <c r="C821" s="10"/>
      <c r="D821" s="14" t="s">
        <v>547</v>
      </c>
      <c r="E821" s="10"/>
      <c r="F821" s="10"/>
      <c r="G821" s="10"/>
    </row>
    <row r="822" spans="1:7">
      <c r="A822" s="11" t="s">
        <v>590</v>
      </c>
      <c r="B822" s="11" t="s">
        <v>14</v>
      </c>
      <c r="C822" s="11" t="s">
        <v>83</v>
      </c>
      <c r="D822" s="20" t="s">
        <v>591</v>
      </c>
      <c r="E822" s="12">
        <v>5</v>
      </c>
      <c r="F822" s="12">
        <v>6.5</v>
      </c>
      <c r="G822" s="13">
        <f>ROUND(E822*F822,2)</f>
        <v>32.5</v>
      </c>
    </row>
    <row r="823" spans="1:7" ht="123.75">
      <c r="A823" s="10"/>
      <c r="B823" s="10"/>
      <c r="C823" s="10"/>
      <c r="D823" s="14" t="s">
        <v>592</v>
      </c>
      <c r="E823" s="10"/>
      <c r="F823" s="10"/>
      <c r="G823" s="10"/>
    </row>
    <row r="824" spans="1:7">
      <c r="A824" s="10"/>
      <c r="B824" s="10"/>
      <c r="C824" s="10"/>
      <c r="D824" s="21" t="s">
        <v>831</v>
      </c>
      <c r="E824" s="12">
        <v>1</v>
      </c>
      <c r="F824" s="9">
        <f>G812+G814+G816+G818+G820+G822</f>
        <v>2855.6400000000003</v>
      </c>
      <c r="G824" s="9">
        <f>ROUND(F824*E824,2)</f>
        <v>2855.64</v>
      </c>
    </row>
    <row r="825" spans="1:7" ht="0.95" customHeight="1">
      <c r="A825" s="16"/>
      <c r="B825" s="16"/>
      <c r="C825" s="16"/>
      <c r="D825" s="22"/>
      <c r="E825" s="16"/>
      <c r="F825" s="16"/>
      <c r="G825" s="16"/>
    </row>
    <row r="826" spans="1:7">
      <c r="A826" s="17" t="s">
        <v>832</v>
      </c>
      <c r="B826" s="17" t="s">
        <v>10</v>
      </c>
      <c r="C826" s="17" t="s">
        <v>11</v>
      </c>
      <c r="D826" s="23" t="s">
        <v>833</v>
      </c>
      <c r="E826" s="9">
        <f>E829</f>
        <v>1</v>
      </c>
      <c r="F826" s="9">
        <f>F829</f>
        <v>2263.5500000000002</v>
      </c>
      <c r="G826" s="9">
        <f>G829</f>
        <v>2263.5500000000002</v>
      </c>
    </row>
    <row r="827" spans="1:7">
      <c r="A827" s="11" t="s">
        <v>834</v>
      </c>
      <c r="B827" s="11" t="s">
        <v>14</v>
      </c>
      <c r="C827" s="11" t="s">
        <v>15</v>
      </c>
      <c r="D827" s="20" t="s">
        <v>597</v>
      </c>
      <c r="E827" s="12">
        <v>1</v>
      </c>
      <c r="F827" s="12">
        <v>2263.5500000000002</v>
      </c>
      <c r="G827" s="13">
        <f>ROUND(E827*F827,2)</f>
        <v>2263.5500000000002</v>
      </c>
    </row>
    <row r="828" spans="1:7">
      <c r="A828" s="10"/>
      <c r="B828" s="10"/>
      <c r="C828" s="10"/>
      <c r="D828" s="14"/>
      <c r="E828" s="10"/>
      <c r="F828" s="10"/>
      <c r="G828" s="10"/>
    </row>
    <row r="829" spans="1:7">
      <c r="A829" s="10"/>
      <c r="B829" s="10"/>
      <c r="C829" s="10"/>
      <c r="D829" s="21" t="s">
        <v>835</v>
      </c>
      <c r="E829" s="12">
        <v>1</v>
      </c>
      <c r="F829" s="9">
        <f>G827</f>
        <v>2263.5500000000002</v>
      </c>
      <c r="G829" s="9">
        <f>ROUND(F829*E829,2)</f>
        <v>2263.5500000000002</v>
      </c>
    </row>
    <row r="830" spans="1:7" ht="0.95" customHeight="1">
      <c r="A830" s="16"/>
      <c r="B830" s="16"/>
      <c r="C830" s="16"/>
      <c r="D830" s="22"/>
      <c r="E830" s="16"/>
      <c r="F830" s="16"/>
      <c r="G830" s="16"/>
    </row>
    <row r="831" spans="1:7">
      <c r="A831" s="10"/>
      <c r="B831" s="10"/>
      <c r="C831" s="10"/>
      <c r="D831" s="21" t="s">
        <v>836</v>
      </c>
      <c r="E831" s="12">
        <v>1</v>
      </c>
      <c r="F831" s="9">
        <f>G824+G829</f>
        <v>5119.1900000000005</v>
      </c>
      <c r="G831" s="9">
        <f>ROUND(F831*E831,2)</f>
        <v>5119.1899999999996</v>
      </c>
    </row>
    <row r="832" spans="1:7" ht="0.95" customHeight="1">
      <c r="A832" s="16"/>
      <c r="B832" s="16"/>
      <c r="C832" s="16"/>
      <c r="D832" s="22"/>
      <c r="E832" s="16"/>
      <c r="F832" s="16"/>
      <c r="G832" s="16"/>
    </row>
    <row r="833" spans="1:7">
      <c r="A833" s="10"/>
      <c r="B833" s="10"/>
      <c r="C833" s="10"/>
      <c r="D833" s="21" t="s">
        <v>837</v>
      </c>
      <c r="E833" s="12">
        <v>1</v>
      </c>
      <c r="F833" s="9">
        <f>G831</f>
        <v>5119.1899999999996</v>
      </c>
      <c r="G833" s="9">
        <f>ROUND(F833*E833,2)</f>
        <v>5119.1899999999996</v>
      </c>
    </row>
    <row r="834" spans="1:7" ht="0.95" customHeight="1">
      <c r="A834" s="16"/>
      <c r="B834" s="16"/>
      <c r="C834" s="16"/>
      <c r="D834" s="22"/>
      <c r="E834" s="16"/>
      <c r="F834" s="16"/>
      <c r="G834" s="16"/>
    </row>
    <row r="835" spans="1:7">
      <c r="A835" s="17" t="s">
        <v>838</v>
      </c>
      <c r="B835" s="17" t="s">
        <v>10</v>
      </c>
      <c r="C835" s="17" t="s">
        <v>11</v>
      </c>
      <c r="D835" s="23" t="s">
        <v>613</v>
      </c>
      <c r="E835" s="9">
        <f>E866</f>
        <v>1</v>
      </c>
      <c r="F835" s="9">
        <f>F866</f>
        <v>15117.55</v>
      </c>
      <c r="G835" s="9">
        <f>G866</f>
        <v>15117.55</v>
      </c>
    </row>
    <row r="836" spans="1:7">
      <c r="A836" s="17" t="s">
        <v>839</v>
      </c>
      <c r="B836" s="17" t="s">
        <v>10</v>
      </c>
      <c r="C836" s="17" t="s">
        <v>11</v>
      </c>
      <c r="D836" s="23" t="s">
        <v>577</v>
      </c>
      <c r="E836" s="9">
        <f>E855</f>
        <v>1</v>
      </c>
      <c r="F836" s="9">
        <f>F855</f>
        <v>4701.79</v>
      </c>
      <c r="G836" s="9">
        <f>G855</f>
        <v>4701.79</v>
      </c>
    </row>
    <row r="837" spans="1:7">
      <c r="A837" s="11" t="s">
        <v>621</v>
      </c>
      <c r="B837" s="11" t="s">
        <v>14</v>
      </c>
      <c r="C837" s="11" t="s">
        <v>103</v>
      </c>
      <c r="D837" s="20" t="s">
        <v>622</v>
      </c>
      <c r="E837" s="12">
        <v>3</v>
      </c>
      <c r="F837" s="12">
        <v>247.28</v>
      </c>
      <c r="G837" s="13">
        <f>ROUND(E837*F837,2)</f>
        <v>741.84</v>
      </c>
    </row>
    <row r="838" spans="1:7" ht="157.5">
      <c r="A838" s="10"/>
      <c r="B838" s="10"/>
      <c r="C838" s="10"/>
      <c r="D838" s="14" t="s">
        <v>623</v>
      </c>
      <c r="E838" s="10"/>
      <c r="F838" s="10"/>
      <c r="G838" s="10"/>
    </row>
    <row r="839" spans="1:7">
      <c r="A839" s="11" t="s">
        <v>624</v>
      </c>
      <c r="B839" s="11" t="s">
        <v>14</v>
      </c>
      <c r="C839" s="11" t="s">
        <v>103</v>
      </c>
      <c r="D839" s="20" t="s">
        <v>625</v>
      </c>
      <c r="E839" s="12">
        <v>3</v>
      </c>
      <c r="F839" s="12">
        <v>550.08000000000004</v>
      </c>
      <c r="G839" s="13">
        <f>ROUND(E839*F839,2)</f>
        <v>1650.24</v>
      </c>
    </row>
    <row r="840" spans="1:7" ht="146.25">
      <c r="A840" s="10"/>
      <c r="B840" s="10"/>
      <c r="C840" s="10"/>
      <c r="D840" s="14" t="s">
        <v>626</v>
      </c>
      <c r="E840" s="10"/>
      <c r="F840" s="10"/>
      <c r="G840" s="10"/>
    </row>
    <row r="841" spans="1:7">
      <c r="A841" s="11" t="s">
        <v>627</v>
      </c>
      <c r="B841" s="11" t="s">
        <v>14</v>
      </c>
      <c r="C841" s="11" t="s">
        <v>103</v>
      </c>
      <c r="D841" s="20" t="s">
        <v>628</v>
      </c>
      <c r="E841" s="12">
        <v>0</v>
      </c>
      <c r="F841" s="12">
        <v>148.27000000000001</v>
      </c>
      <c r="G841" s="13">
        <f>ROUND(E841*F841,2)</f>
        <v>0</v>
      </c>
    </row>
    <row r="842" spans="1:7" ht="123.75">
      <c r="A842" s="10"/>
      <c r="B842" s="10"/>
      <c r="C842" s="10"/>
      <c r="D842" s="14" t="s">
        <v>629</v>
      </c>
      <c r="E842" s="10"/>
      <c r="F842" s="10"/>
      <c r="G842" s="10"/>
    </row>
    <row r="843" spans="1:7">
      <c r="A843" s="11" t="s">
        <v>630</v>
      </c>
      <c r="B843" s="11" t="s">
        <v>14</v>
      </c>
      <c r="C843" s="11" t="s">
        <v>103</v>
      </c>
      <c r="D843" s="20" t="s">
        <v>631</v>
      </c>
      <c r="E843" s="12">
        <v>2</v>
      </c>
      <c r="F843" s="12">
        <v>343.36</v>
      </c>
      <c r="G843" s="13">
        <f>ROUND(E843*F843,2)</f>
        <v>686.72</v>
      </c>
    </row>
    <row r="844" spans="1:7" ht="146.25">
      <c r="A844" s="10"/>
      <c r="B844" s="10"/>
      <c r="C844" s="10"/>
      <c r="D844" s="14" t="s">
        <v>632</v>
      </c>
      <c r="E844" s="10"/>
      <c r="F844" s="10"/>
      <c r="G844" s="10"/>
    </row>
    <row r="845" spans="1:7" ht="22.5">
      <c r="A845" s="11" t="s">
        <v>587</v>
      </c>
      <c r="B845" s="11" t="s">
        <v>14</v>
      </c>
      <c r="C845" s="11" t="s">
        <v>83</v>
      </c>
      <c r="D845" s="20" t="s">
        <v>588</v>
      </c>
      <c r="E845" s="12">
        <v>280</v>
      </c>
      <c r="F845" s="12">
        <v>3.54</v>
      </c>
      <c r="G845" s="13">
        <f>ROUND(E845*F845,2)</f>
        <v>991.2</v>
      </c>
    </row>
    <row r="846" spans="1:7" ht="135">
      <c r="A846" s="10"/>
      <c r="B846" s="10"/>
      <c r="C846" s="10"/>
      <c r="D846" s="14" t="s">
        <v>589</v>
      </c>
      <c r="E846" s="10"/>
      <c r="F846" s="10"/>
      <c r="G846" s="10"/>
    </row>
    <row r="847" spans="1:7" ht="22.5">
      <c r="A847" s="11" t="s">
        <v>545</v>
      </c>
      <c r="B847" s="11" t="s">
        <v>14</v>
      </c>
      <c r="C847" s="11" t="s">
        <v>83</v>
      </c>
      <c r="D847" s="20" t="s">
        <v>546</v>
      </c>
      <c r="E847" s="12">
        <v>165</v>
      </c>
      <c r="F847" s="12">
        <v>1.85</v>
      </c>
      <c r="G847" s="13">
        <f>ROUND(E847*F847,2)</f>
        <v>305.25</v>
      </c>
    </row>
    <row r="848" spans="1:7" ht="213.75">
      <c r="A848" s="10"/>
      <c r="B848" s="10"/>
      <c r="C848" s="10"/>
      <c r="D848" s="14" t="s">
        <v>547</v>
      </c>
      <c r="E848" s="10"/>
      <c r="F848" s="10"/>
      <c r="G848" s="10"/>
    </row>
    <row r="849" spans="1:7" ht="22.5">
      <c r="A849" s="11" t="s">
        <v>633</v>
      </c>
      <c r="B849" s="11" t="s">
        <v>14</v>
      </c>
      <c r="C849" s="11" t="s">
        <v>83</v>
      </c>
      <c r="D849" s="20" t="s">
        <v>634</v>
      </c>
      <c r="E849" s="12">
        <v>7</v>
      </c>
      <c r="F849" s="12">
        <v>1.66</v>
      </c>
      <c r="G849" s="13">
        <f>ROUND(E849*F849,2)</f>
        <v>11.62</v>
      </c>
    </row>
    <row r="850" spans="1:7" ht="56.25">
      <c r="A850" s="10"/>
      <c r="B850" s="10"/>
      <c r="C850" s="10"/>
      <c r="D850" s="14" t="s">
        <v>635</v>
      </c>
      <c r="E850" s="10"/>
      <c r="F850" s="10"/>
      <c r="G850" s="10"/>
    </row>
    <row r="851" spans="1:7">
      <c r="A851" s="11" t="s">
        <v>590</v>
      </c>
      <c r="B851" s="11" t="s">
        <v>14</v>
      </c>
      <c r="C851" s="11" t="s">
        <v>83</v>
      </c>
      <c r="D851" s="20" t="s">
        <v>591</v>
      </c>
      <c r="E851" s="12">
        <v>5</v>
      </c>
      <c r="F851" s="12">
        <v>6.5</v>
      </c>
      <c r="G851" s="13">
        <f>ROUND(E851*F851,2)</f>
        <v>32.5</v>
      </c>
    </row>
    <row r="852" spans="1:7" ht="123.75">
      <c r="A852" s="10"/>
      <c r="B852" s="10"/>
      <c r="C852" s="10"/>
      <c r="D852" s="14" t="s">
        <v>592</v>
      </c>
      <c r="E852" s="10"/>
      <c r="F852" s="10"/>
      <c r="G852" s="10"/>
    </row>
    <row r="853" spans="1:7">
      <c r="A853" s="11" t="s">
        <v>636</v>
      </c>
      <c r="B853" s="11" t="s">
        <v>14</v>
      </c>
      <c r="C853" s="11" t="s">
        <v>35</v>
      </c>
      <c r="D853" s="20" t="s">
        <v>637</v>
      </c>
      <c r="E853" s="12">
        <v>1</v>
      </c>
      <c r="F853" s="12">
        <v>282.42</v>
      </c>
      <c r="G853" s="13">
        <f>ROUND(E853*F853,2)</f>
        <v>282.42</v>
      </c>
    </row>
    <row r="854" spans="1:7" ht="157.5">
      <c r="A854" s="10"/>
      <c r="B854" s="10"/>
      <c r="C854" s="10"/>
      <c r="D854" s="14" t="s">
        <v>638</v>
      </c>
      <c r="E854" s="10"/>
      <c r="F854" s="10"/>
      <c r="G854" s="10"/>
    </row>
    <row r="855" spans="1:7">
      <c r="A855" s="10"/>
      <c r="B855" s="10"/>
      <c r="C855" s="10"/>
      <c r="D855" s="21" t="s">
        <v>840</v>
      </c>
      <c r="E855" s="12">
        <v>1</v>
      </c>
      <c r="F855" s="9">
        <f>G837+G839+G841+G843+G845+G847+G849+G851+G853</f>
        <v>4701.79</v>
      </c>
      <c r="G855" s="9">
        <f>ROUND(F855*E855,2)</f>
        <v>4701.79</v>
      </c>
    </row>
    <row r="856" spans="1:7" ht="0.95" customHeight="1">
      <c r="A856" s="16"/>
      <c r="B856" s="16"/>
      <c r="C856" s="16"/>
      <c r="D856" s="22"/>
      <c r="E856" s="16"/>
      <c r="F856" s="16"/>
      <c r="G856" s="16"/>
    </row>
    <row r="857" spans="1:7">
      <c r="A857" s="17" t="s">
        <v>841</v>
      </c>
      <c r="B857" s="17" t="s">
        <v>10</v>
      </c>
      <c r="C857" s="17" t="s">
        <v>11</v>
      </c>
      <c r="D857" s="23" t="s">
        <v>842</v>
      </c>
      <c r="E857" s="9">
        <f>E864</f>
        <v>1</v>
      </c>
      <c r="F857" s="9">
        <f>F864</f>
        <v>10415.76</v>
      </c>
      <c r="G857" s="9">
        <f>G864</f>
        <v>10415.76</v>
      </c>
    </row>
    <row r="858" spans="1:7">
      <c r="A858" s="11" t="s">
        <v>843</v>
      </c>
      <c r="B858" s="11" t="s">
        <v>14</v>
      </c>
      <c r="C858" s="11" t="s">
        <v>15</v>
      </c>
      <c r="D858" s="20" t="s">
        <v>844</v>
      </c>
      <c r="E858" s="12">
        <v>1</v>
      </c>
      <c r="F858" s="12">
        <v>4931.6000000000004</v>
      </c>
      <c r="G858" s="13">
        <f>ROUND(E858*F858,2)</f>
        <v>4931.6000000000004</v>
      </c>
    </row>
    <row r="859" spans="1:7" ht="225">
      <c r="A859" s="10"/>
      <c r="B859" s="10"/>
      <c r="C859" s="10"/>
      <c r="D859" s="14" t="s">
        <v>845</v>
      </c>
      <c r="E859" s="10"/>
      <c r="F859" s="10"/>
      <c r="G859" s="10"/>
    </row>
    <row r="860" spans="1:7">
      <c r="A860" s="11" t="s">
        <v>846</v>
      </c>
      <c r="B860" s="11" t="s">
        <v>14</v>
      </c>
      <c r="C860" s="11" t="s">
        <v>15</v>
      </c>
      <c r="D860" s="20" t="s">
        <v>847</v>
      </c>
      <c r="E860" s="12">
        <v>1</v>
      </c>
      <c r="F860" s="12">
        <v>2951.56</v>
      </c>
      <c r="G860" s="13">
        <f>ROUND(E860*F860,2)</f>
        <v>2951.56</v>
      </c>
    </row>
    <row r="861" spans="1:7" ht="135">
      <c r="A861" s="10"/>
      <c r="B861" s="10"/>
      <c r="C861" s="10"/>
      <c r="D861" s="14" t="s">
        <v>848</v>
      </c>
      <c r="E861" s="10"/>
      <c r="F861" s="10"/>
      <c r="G861" s="10"/>
    </row>
    <row r="862" spans="1:7">
      <c r="A862" s="11" t="s">
        <v>849</v>
      </c>
      <c r="B862" s="11" t="s">
        <v>14</v>
      </c>
      <c r="C862" s="11" t="s">
        <v>15</v>
      </c>
      <c r="D862" s="20" t="s">
        <v>844</v>
      </c>
      <c r="E862" s="12">
        <v>1</v>
      </c>
      <c r="F862" s="12">
        <v>2532.6</v>
      </c>
      <c r="G862" s="13">
        <f>ROUND(E862*F862,2)</f>
        <v>2532.6</v>
      </c>
    </row>
    <row r="863" spans="1:7" ht="112.5">
      <c r="A863" s="10"/>
      <c r="B863" s="10"/>
      <c r="C863" s="10"/>
      <c r="D863" s="14" t="s">
        <v>850</v>
      </c>
      <c r="E863" s="10"/>
      <c r="F863" s="10"/>
      <c r="G863" s="10"/>
    </row>
    <row r="864" spans="1:7">
      <c r="A864" s="10"/>
      <c r="B864" s="10"/>
      <c r="C864" s="10"/>
      <c r="D864" s="21" t="s">
        <v>851</v>
      </c>
      <c r="E864" s="12">
        <v>1</v>
      </c>
      <c r="F864" s="9">
        <f>G858+G860+G862</f>
        <v>10415.76</v>
      </c>
      <c r="G864" s="9">
        <f>ROUND(F864*E864,2)</f>
        <v>10415.76</v>
      </c>
    </row>
    <row r="865" spans="1:7" ht="0.95" customHeight="1">
      <c r="A865" s="16"/>
      <c r="B865" s="16"/>
      <c r="C865" s="16"/>
      <c r="D865" s="22"/>
      <c r="E865" s="16"/>
      <c r="F865" s="16"/>
      <c r="G865" s="16"/>
    </row>
    <row r="866" spans="1:7">
      <c r="A866" s="10"/>
      <c r="B866" s="10"/>
      <c r="C866" s="10"/>
      <c r="D866" s="21" t="s">
        <v>852</v>
      </c>
      <c r="E866" s="12">
        <v>1</v>
      </c>
      <c r="F866" s="9">
        <f>G855+G864</f>
        <v>15117.55</v>
      </c>
      <c r="G866" s="9">
        <f>ROUND(F866*E866,2)</f>
        <v>15117.55</v>
      </c>
    </row>
    <row r="867" spans="1:7" ht="0.95" customHeight="1">
      <c r="A867" s="16"/>
      <c r="B867" s="16"/>
      <c r="C867" s="16"/>
      <c r="D867" s="22"/>
      <c r="E867" s="16"/>
      <c r="F867" s="16"/>
      <c r="G867" s="16"/>
    </row>
    <row r="868" spans="1:7">
      <c r="A868" s="10"/>
      <c r="B868" s="10"/>
      <c r="C868" s="10"/>
      <c r="D868" s="21" t="s">
        <v>853</v>
      </c>
      <c r="E868" s="12">
        <v>1</v>
      </c>
      <c r="F868" s="9">
        <f>G833+G866</f>
        <v>20236.739999999998</v>
      </c>
      <c r="G868" s="9">
        <f>ROUND(F868*E868,2)</f>
        <v>20236.740000000002</v>
      </c>
    </row>
    <row r="869" spans="1:7" ht="0.95" customHeight="1">
      <c r="A869" s="16"/>
      <c r="B869" s="16"/>
      <c r="C869" s="16"/>
      <c r="D869" s="22"/>
      <c r="E869" s="16"/>
      <c r="F869" s="16"/>
      <c r="G869" s="16"/>
    </row>
    <row r="870" spans="1:7">
      <c r="A870" s="17" t="s">
        <v>854</v>
      </c>
      <c r="B870" s="17" t="s">
        <v>10</v>
      </c>
      <c r="C870" s="17" t="s">
        <v>11</v>
      </c>
      <c r="D870" s="23" t="s">
        <v>683</v>
      </c>
      <c r="E870" s="9">
        <f>E875</f>
        <v>1</v>
      </c>
      <c r="F870" s="9">
        <f>F875</f>
        <v>872.63</v>
      </c>
      <c r="G870" s="9">
        <f>G875</f>
        <v>872.63</v>
      </c>
    </row>
    <row r="871" spans="1:7" ht="22.5">
      <c r="A871" s="11" t="s">
        <v>855</v>
      </c>
      <c r="B871" s="11" t="s">
        <v>14</v>
      </c>
      <c r="C871" s="11" t="s">
        <v>35</v>
      </c>
      <c r="D871" s="20" t="s">
        <v>685</v>
      </c>
      <c r="E871" s="12">
        <v>1</v>
      </c>
      <c r="F871" s="12">
        <v>597.38</v>
      </c>
      <c r="G871" s="13">
        <f>ROUND(E871*F871,2)</f>
        <v>597.38</v>
      </c>
    </row>
    <row r="872" spans="1:7" ht="56.25">
      <c r="A872" s="10"/>
      <c r="B872" s="10"/>
      <c r="C872" s="10"/>
      <c r="D872" s="14" t="s">
        <v>686</v>
      </c>
      <c r="E872" s="10"/>
      <c r="F872" s="10"/>
      <c r="G872" s="10"/>
    </row>
    <row r="873" spans="1:7" ht="22.5">
      <c r="A873" s="11" t="s">
        <v>856</v>
      </c>
      <c r="B873" s="11" t="s">
        <v>14</v>
      </c>
      <c r="C873" s="11" t="s">
        <v>35</v>
      </c>
      <c r="D873" s="20" t="s">
        <v>688</v>
      </c>
      <c r="E873" s="12">
        <v>1</v>
      </c>
      <c r="F873" s="12">
        <v>275.25</v>
      </c>
      <c r="G873" s="13">
        <f>ROUND(E873*F873,2)</f>
        <v>275.25</v>
      </c>
    </row>
    <row r="874" spans="1:7" ht="101.25">
      <c r="A874" s="10"/>
      <c r="B874" s="10"/>
      <c r="C874" s="10"/>
      <c r="D874" s="14" t="s">
        <v>689</v>
      </c>
      <c r="E874" s="10"/>
      <c r="F874" s="10"/>
      <c r="G874" s="10"/>
    </row>
    <row r="875" spans="1:7">
      <c r="A875" s="10"/>
      <c r="B875" s="10"/>
      <c r="C875" s="10"/>
      <c r="D875" s="21" t="s">
        <v>857</v>
      </c>
      <c r="E875" s="12">
        <v>1</v>
      </c>
      <c r="F875" s="9">
        <f>G871+G873</f>
        <v>872.63</v>
      </c>
      <c r="G875" s="9">
        <f>ROUND(F875*E875,2)</f>
        <v>872.63</v>
      </c>
    </row>
    <row r="876" spans="1:7" ht="0.95" customHeight="1">
      <c r="A876" s="16"/>
      <c r="B876" s="16"/>
      <c r="C876" s="16"/>
      <c r="D876" s="22"/>
      <c r="E876" s="16"/>
      <c r="F876" s="16"/>
      <c r="G876" s="16"/>
    </row>
    <row r="877" spans="1:7">
      <c r="A877" s="17" t="s">
        <v>858</v>
      </c>
      <c r="B877" s="17" t="s">
        <v>10</v>
      </c>
      <c r="C877" s="17" t="s">
        <v>11</v>
      </c>
      <c r="D877" s="23" t="s">
        <v>692</v>
      </c>
      <c r="E877" s="9">
        <f>E905</f>
        <v>1</v>
      </c>
      <c r="F877" s="9">
        <f>F905</f>
        <v>4782.4900000000007</v>
      </c>
      <c r="G877" s="9">
        <f>G905</f>
        <v>4782.49</v>
      </c>
    </row>
    <row r="878" spans="1:7">
      <c r="A878" s="17" t="s">
        <v>859</v>
      </c>
      <c r="B878" s="17" t="s">
        <v>10</v>
      </c>
      <c r="C878" s="17" t="s">
        <v>11</v>
      </c>
      <c r="D878" s="23" t="s">
        <v>694</v>
      </c>
      <c r="E878" s="9">
        <f>E883</f>
        <v>1</v>
      </c>
      <c r="F878" s="9">
        <f>F883</f>
        <v>1250</v>
      </c>
      <c r="G878" s="9">
        <f>G883</f>
        <v>1250</v>
      </c>
    </row>
    <row r="879" spans="1:7">
      <c r="A879" s="11" t="s">
        <v>695</v>
      </c>
      <c r="B879" s="11" t="s">
        <v>14</v>
      </c>
      <c r="C879" s="11" t="s">
        <v>35</v>
      </c>
      <c r="D879" s="20" t="s">
        <v>696</v>
      </c>
      <c r="E879" s="12">
        <v>1</v>
      </c>
      <c r="F879" s="12">
        <v>1250</v>
      </c>
      <c r="G879" s="13">
        <f>ROUND(E879*F879,2)</f>
        <v>1250</v>
      </c>
    </row>
    <row r="880" spans="1:7" ht="371.25">
      <c r="A880" s="10"/>
      <c r="B880" s="10"/>
      <c r="C880" s="10"/>
      <c r="D880" s="14" t="s">
        <v>697</v>
      </c>
      <c r="E880" s="10"/>
      <c r="F880" s="10"/>
      <c r="G880" s="10"/>
    </row>
    <row r="881" spans="1:7">
      <c r="A881" s="11" t="s">
        <v>698</v>
      </c>
      <c r="B881" s="11" t="s">
        <v>14</v>
      </c>
      <c r="C881" s="11" t="s">
        <v>35</v>
      </c>
      <c r="D881" s="20" t="s">
        <v>699</v>
      </c>
      <c r="E881" s="12">
        <v>0</v>
      </c>
      <c r="F881" s="12">
        <v>1000</v>
      </c>
      <c r="G881" s="13">
        <f>ROUND(E881*F881,2)</f>
        <v>0</v>
      </c>
    </row>
    <row r="882" spans="1:7" ht="45">
      <c r="A882" s="10"/>
      <c r="B882" s="10"/>
      <c r="C882" s="10"/>
      <c r="D882" s="14" t="s">
        <v>700</v>
      </c>
      <c r="E882" s="10"/>
      <c r="F882" s="10"/>
      <c r="G882" s="10"/>
    </row>
    <row r="883" spans="1:7">
      <c r="A883" s="10"/>
      <c r="B883" s="10"/>
      <c r="C883" s="10"/>
      <c r="D883" s="21" t="s">
        <v>860</v>
      </c>
      <c r="E883" s="12">
        <v>1</v>
      </c>
      <c r="F883" s="9">
        <f>G879+G881</f>
        <v>1250</v>
      </c>
      <c r="G883" s="9">
        <f>ROUND(F883*E883,2)</f>
        <v>1250</v>
      </c>
    </row>
    <row r="884" spans="1:7" ht="0.95" customHeight="1">
      <c r="A884" s="16"/>
      <c r="B884" s="16"/>
      <c r="C884" s="16"/>
      <c r="D884" s="22"/>
      <c r="E884" s="16"/>
      <c r="F884" s="16"/>
      <c r="G884" s="16"/>
    </row>
    <row r="885" spans="1:7">
      <c r="A885" s="17" t="s">
        <v>861</v>
      </c>
      <c r="B885" s="17" t="s">
        <v>10</v>
      </c>
      <c r="C885" s="17" t="s">
        <v>11</v>
      </c>
      <c r="D885" s="23" t="s">
        <v>703</v>
      </c>
      <c r="E885" s="9">
        <f>E888</f>
        <v>1</v>
      </c>
      <c r="F885" s="9">
        <f>F888</f>
        <v>589.98</v>
      </c>
      <c r="G885" s="9">
        <f>G888</f>
        <v>589.98</v>
      </c>
    </row>
    <row r="886" spans="1:7">
      <c r="A886" s="11" t="s">
        <v>704</v>
      </c>
      <c r="B886" s="11" t="s">
        <v>14</v>
      </c>
      <c r="C886" s="11" t="s">
        <v>35</v>
      </c>
      <c r="D886" s="20" t="s">
        <v>705</v>
      </c>
      <c r="E886" s="12">
        <v>1</v>
      </c>
      <c r="F886" s="12">
        <v>589.98</v>
      </c>
      <c r="G886" s="13">
        <f>ROUND(E886*F886,2)</f>
        <v>589.98</v>
      </c>
    </row>
    <row r="887" spans="1:7" ht="78.75">
      <c r="A887" s="10"/>
      <c r="B887" s="10"/>
      <c r="C887" s="10"/>
      <c r="D887" s="14" t="s">
        <v>706</v>
      </c>
      <c r="E887" s="10"/>
      <c r="F887" s="10"/>
      <c r="G887" s="10"/>
    </row>
    <row r="888" spans="1:7">
      <c r="A888" s="10"/>
      <c r="B888" s="10"/>
      <c r="C888" s="10"/>
      <c r="D888" s="21" t="s">
        <v>862</v>
      </c>
      <c r="E888" s="12">
        <v>1</v>
      </c>
      <c r="F888" s="9">
        <f>G886</f>
        <v>589.98</v>
      </c>
      <c r="G888" s="9">
        <f>ROUND(F888*E888,2)</f>
        <v>589.98</v>
      </c>
    </row>
    <row r="889" spans="1:7" ht="0.95" customHeight="1">
      <c r="A889" s="16"/>
      <c r="B889" s="16"/>
      <c r="C889" s="16"/>
      <c r="D889" s="22"/>
      <c r="E889" s="16"/>
      <c r="F889" s="16"/>
      <c r="G889" s="16"/>
    </row>
    <row r="890" spans="1:7">
      <c r="A890" s="17" t="s">
        <v>863</v>
      </c>
      <c r="B890" s="17" t="s">
        <v>10</v>
      </c>
      <c r="C890" s="17" t="s">
        <v>11</v>
      </c>
      <c r="D890" s="23" t="s">
        <v>709</v>
      </c>
      <c r="E890" s="9">
        <f>E893</f>
        <v>1</v>
      </c>
      <c r="F890" s="9">
        <f>F893</f>
        <v>1632.71</v>
      </c>
      <c r="G890" s="9">
        <f>G893</f>
        <v>1632.71</v>
      </c>
    </row>
    <row r="891" spans="1:7">
      <c r="A891" s="11" t="s">
        <v>710</v>
      </c>
      <c r="B891" s="11" t="s">
        <v>14</v>
      </c>
      <c r="C891" s="11" t="s">
        <v>35</v>
      </c>
      <c r="D891" s="20" t="s">
        <v>711</v>
      </c>
      <c r="E891" s="12">
        <v>1</v>
      </c>
      <c r="F891" s="12">
        <v>1632.71</v>
      </c>
      <c r="G891" s="13">
        <f>ROUND(E891*F891,2)</f>
        <v>1632.71</v>
      </c>
    </row>
    <row r="892" spans="1:7" ht="112.5">
      <c r="A892" s="10"/>
      <c r="B892" s="10"/>
      <c r="C892" s="10"/>
      <c r="D892" s="14" t="s">
        <v>712</v>
      </c>
      <c r="E892" s="10"/>
      <c r="F892" s="10"/>
      <c r="G892" s="10"/>
    </row>
    <row r="893" spans="1:7">
      <c r="A893" s="10"/>
      <c r="B893" s="10"/>
      <c r="C893" s="10"/>
      <c r="D893" s="21" t="s">
        <v>864</v>
      </c>
      <c r="E893" s="12">
        <v>1</v>
      </c>
      <c r="F893" s="9">
        <f>G891</f>
        <v>1632.71</v>
      </c>
      <c r="G893" s="9">
        <f>ROUND(F893*E893,2)</f>
        <v>1632.71</v>
      </c>
    </row>
    <row r="894" spans="1:7" ht="0.95" customHeight="1">
      <c r="A894" s="16"/>
      <c r="B894" s="16"/>
      <c r="C894" s="16"/>
      <c r="D894" s="22"/>
      <c r="E894" s="16"/>
      <c r="F894" s="16"/>
      <c r="G894" s="16"/>
    </row>
    <row r="895" spans="1:7">
      <c r="A895" s="17" t="s">
        <v>865</v>
      </c>
      <c r="B895" s="17" t="s">
        <v>10</v>
      </c>
      <c r="C895" s="17" t="s">
        <v>11</v>
      </c>
      <c r="D895" s="23" t="s">
        <v>715</v>
      </c>
      <c r="E895" s="9">
        <f>E898</f>
        <v>1</v>
      </c>
      <c r="F895" s="9">
        <f>F898</f>
        <v>1200</v>
      </c>
      <c r="G895" s="9">
        <f>G898</f>
        <v>1200</v>
      </c>
    </row>
    <row r="896" spans="1:7">
      <c r="A896" s="11" t="s">
        <v>716</v>
      </c>
      <c r="B896" s="11" t="s">
        <v>14</v>
      </c>
      <c r="C896" s="11" t="s">
        <v>35</v>
      </c>
      <c r="D896" s="20" t="s">
        <v>717</v>
      </c>
      <c r="E896" s="12">
        <v>1</v>
      </c>
      <c r="F896" s="12">
        <v>1200</v>
      </c>
      <c r="G896" s="13">
        <f>ROUND(E896*F896,2)</f>
        <v>1200</v>
      </c>
    </row>
    <row r="897" spans="1:7" ht="112.5">
      <c r="A897" s="10"/>
      <c r="B897" s="10"/>
      <c r="C897" s="10"/>
      <c r="D897" s="14" t="s">
        <v>718</v>
      </c>
      <c r="E897" s="10"/>
      <c r="F897" s="10"/>
      <c r="G897" s="10"/>
    </row>
    <row r="898" spans="1:7">
      <c r="A898" s="10"/>
      <c r="B898" s="10"/>
      <c r="C898" s="10"/>
      <c r="D898" s="21" t="s">
        <v>866</v>
      </c>
      <c r="E898" s="12">
        <v>1</v>
      </c>
      <c r="F898" s="9">
        <f>G896</f>
        <v>1200</v>
      </c>
      <c r="G898" s="9">
        <f>ROUND(F898*E898,2)</f>
        <v>1200</v>
      </c>
    </row>
    <row r="899" spans="1:7" ht="0.95" customHeight="1">
      <c r="A899" s="16"/>
      <c r="B899" s="16"/>
      <c r="C899" s="16"/>
      <c r="D899" s="22"/>
      <c r="E899" s="16"/>
      <c r="F899" s="16"/>
      <c r="G899" s="16"/>
    </row>
    <row r="900" spans="1:7">
      <c r="A900" s="17" t="s">
        <v>867</v>
      </c>
      <c r="B900" s="17" t="s">
        <v>10</v>
      </c>
      <c r="C900" s="17" t="s">
        <v>11</v>
      </c>
      <c r="D900" s="23" t="s">
        <v>721</v>
      </c>
      <c r="E900" s="9">
        <f>E903</f>
        <v>1</v>
      </c>
      <c r="F900" s="9">
        <f>F903</f>
        <v>109.8</v>
      </c>
      <c r="G900" s="9">
        <f>G903</f>
        <v>109.8</v>
      </c>
    </row>
    <row r="901" spans="1:7">
      <c r="A901" s="11" t="s">
        <v>722</v>
      </c>
      <c r="B901" s="11" t="s">
        <v>14</v>
      </c>
      <c r="C901" s="11" t="s">
        <v>15</v>
      </c>
      <c r="D901" s="20" t="s">
        <v>723</v>
      </c>
      <c r="E901" s="12">
        <v>10</v>
      </c>
      <c r="F901" s="12">
        <v>10.98</v>
      </c>
      <c r="G901" s="13">
        <f>ROUND(E901*F901,2)</f>
        <v>109.8</v>
      </c>
    </row>
    <row r="902" spans="1:7" ht="101.25">
      <c r="A902" s="10"/>
      <c r="B902" s="10"/>
      <c r="C902" s="10"/>
      <c r="D902" s="14" t="s">
        <v>724</v>
      </c>
      <c r="E902" s="10"/>
      <c r="F902" s="10"/>
      <c r="G902" s="10"/>
    </row>
    <row r="903" spans="1:7">
      <c r="A903" s="10"/>
      <c r="B903" s="10"/>
      <c r="C903" s="10"/>
      <c r="D903" s="21" t="s">
        <v>868</v>
      </c>
      <c r="E903" s="12">
        <v>1</v>
      </c>
      <c r="F903" s="9">
        <f>G901</f>
        <v>109.8</v>
      </c>
      <c r="G903" s="9">
        <f>ROUND(F903*E903,2)</f>
        <v>109.8</v>
      </c>
    </row>
    <row r="904" spans="1:7" ht="0.95" customHeight="1">
      <c r="A904" s="16"/>
      <c r="B904" s="16"/>
      <c r="C904" s="16"/>
      <c r="D904" s="22"/>
      <c r="E904" s="16"/>
      <c r="F904" s="16"/>
      <c r="G904" s="16"/>
    </row>
    <row r="905" spans="1:7">
      <c r="A905" s="10"/>
      <c r="B905" s="10"/>
      <c r="C905" s="10"/>
      <c r="D905" s="21" t="s">
        <v>869</v>
      </c>
      <c r="E905" s="12">
        <v>1</v>
      </c>
      <c r="F905" s="9">
        <f>G883+G888+G893+G898+G903</f>
        <v>4782.4900000000007</v>
      </c>
      <c r="G905" s="9">
        <f>ROUND(F905*E905,2)</f>
        <v>4782.49</v>
      </c>
    </row>
    <row r="906" spans="1:7" ht="0.95" customHeight="1">
      <c r="A906" s="16"/>
      <c r="B906" s="16"/>
      <c r="C906" s="16"/>
      <c r="D906" s="22"/>
      <c r="E906" s="16"/>
      <c r="F906" s="16"/>
      <c r="G906" s="16"/>
    </row>
    <row r="907" spans="1:7">
      <c r="A907" s="17" t="s">
        <v>870</v>
      </c>
      <c r="B907" s="17" t="s">
        <v>10</v>
      </c>
      <c r="C907" s="17" t="s">
        <v>11</v>
      </c>
      <c r="D907" s="23" t="s">
        <v>728</v>
      </c>
      <c r="E907" s="9">
        <f>E911</f>
        <v>1</v>
      </c>
      <c r="F907" s="9">
        <f>F911</f>
        <v>5669.09</v>
      </c>
      <c r="G907" s="9">
        <f>G911</f>
        <v>5669.09</v>
      </c>
    </row>
    <row r="908" spans="1:7">
      <c r="A908" s="10"/>
      <c r="B908" s="10"/>
      <c r="C908" s="10"/>
      <c r="D908" s="14"/>
      <c r="E908" s="10"/>
      <c r="F908" s="10"/>
      <c r="G908" s="10"/>
    </row>
    <row r="909" spans="1:7">
      <c r="A909" s="11" t="s">
        <v>871</v>
      </c>
      <c r="B909" s="11" t="s">
        <v>14</v>
      </c>
      <c r="C909" s="11" t="s">
        <v>11</v>
      </c>
      <c r="D909" s="20" t="s">
        <v>730</v>
      </c>
      <c r="E909" s="12">
        <v>1</v>
      </c>
      <c r="F909" s="12">
        <v>5669.09</v>
      </c>
      <c r="G909" s="13">
        <f>ROUND(E909*F909,2)</f>
        <v>5669.09</v>
      </c>
    </row>
    <row r="910" spans="1:7" ht="45">
      <c r="A910" s="10"/>
      <c r="B910" s="10"/>
      <c r="C910" s="10"/>
      <c r="D910" s="14" t="s">
        <v>731</v>
      </c>
      <c r="E910" s="10"/>
      <c r="F910" s="10"/>
      <c r="G910" s="10"/>
    </row>
    <row r="911" spans="1:7">
      <c r="A911" s="10"/>
      <c r="B911" s="10"/>
      <c r="C911" s="10"/>
      <c r="D911" s="21" t="s">
        <v>872</v>
      </c>
      <c r="E911" s="12">
        <v>1</v>
      </c>
      <c r="F911" s="9">
        <f>G909</f>
        <v>5669.09</v>
      </c>
      <c r="G911" s="9">
        <f>ROUND(F911*E911,2)</f>
        <v>5669.09</v>
      </c>
    </row>
    <row r="912" spans="1:7" ht="0.95" customHeight="1">
      <c r="A912" s="16"/>
      <c r="B912" s="16"/>
      <c r="C912" s="16"/>
      <c r="D912" s="22"/>
      <c r="E912" s="16"/>
      <c r="F912" s="16"/>
      <c r="G912" s="16"/>
    </row>
    <row r="913" spans="1:7">
      <c r="A913" s="10"/>
      <c r="B913" s="10"/>
      <c r="C913" s="10"/>
      <c r="D913" s="21" t="s">
        <v>873</v>
      </c>
      <c r="E913" s="15">
        <v>1</v>
      </c>
      <c r="F913" s="9">
        <f>G741+G787+G806+G868+G875+G905+G911</f>
        <v>338326.06000000006</v>
      </c>
      <c r="G913" s="9">
        <f>ROUND(F913*E913,2)</f>
        <v>338326.06</v>
      </c>
    </row>
    <row r="914" spans="1:7" ht="0.95" customHeight="1">
      <c r="A914" s="16"/>
      <c r="B914" s="16"/>
      <c r="C914" s="16"/>
      <c r="D914" s="22"/>
      <c r="E914" s="16"/>
      <c r="F914" s="16"/>
      <c r="G914" s="16"/>
    </row>
    <row r="915" spans="1:7">
      <c r="A915" s="10"/>
      <c r="B915" s="10"/>
      <c r="C915" s="10"/>
      <c r="D915" s="21" t="s">
        <v>874</v>
      </c>
      <c r="E915" s="15">
        <v>1</v>
      </c>
      <c r="F915" s="9">
        <f>G8+G553+G913</f>
        <v>746231.3</v>
      </c>
      <c r="G915" s="9">
        <f>ROUND(F915*E915,2)</f>
        <v>746231.3</v>
      </c>
    </row>
    <row r="916" spans="1:7">
      <c r="A916" s="10"/>
      <c r="B916" s="10"/>
      <c r="C916" s="10"/>
      <c r="D916" s="14"/>
      <c r="E916" s="10"/>
      <c r="F916" s="10"/>
      <c r="G916" s="10"/>
    </row>
  </sheetData>
  <dataValidations count="1">
    <dataValidation type="list" allowBlank="1" showInputMessage="1" showErrorMessage="1" sqref="B4:B916" xr:uid="{C216245B-6CD8-41F8-B918-34FFDC06F958}">
      <formula1>"Capítulo,Partida,Mano de obra,Maquinaria,Material,Otros,"</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AF3FDF25B90C4AB8B49CDE89D97260" ma:contentTypeVersion="25" ma:contentTypeDescription="Crea un document nou" ma:contentTypeScope="" ma:versionID="aeb4319875d19c57b0753c68082f1e39">
  <xsd:schema xmlns:xsd="http://www.w3.org/2001/XMLSchema" xmlns:xs="http://www.w3.org/2001/XMLSchema" xmlns:p="http://schemas.microsoft.com/office/2006/metadata/properties" xmlns:ns2="6a9906d8-7354-4b2d-a694-b1e5ee9da8e0" xmlns:ns3="e0ed6653-2567-4b65-ac99-fef63f114098" targetNamespace="http://schemas.microsoft.com/office/2006/metadata/properties" ma:root="true" ma:fieldsID="c7e9530c244b3d67b14a6c419c885e8f" ns2:_="" ns3:_="">
    <xsd:import namespace="6a9906d8-7354-4b2d-a694-b1e5ee9da8e0"/>
    <xsd:import namespace="e0ed6653-2567-4b65-ac99-fef63f1140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revision" minOccurs="0"/>
                <xsd:element ref="ns2:ObservacionsCAD" minOccurs="0"/>
                <xsd:element ref="ns2:observacionsSUM" minOccurs="0"/>
                <xsd:element ref="ns2:T_x00e8_cnic_x002f_a" minOccurs="0"/>
                <xsd:element ref="ns2:_Flow_SignoffStatus" minOccurs="0"/>
                <xsd:element ref="ns2:DataentradaCAD" minOccurs="0"/>
                <xsd:element ref="ns2:datarespostaCAD" minOccurs="0"/>
                <xsd:element ref="ns2:OBSVESTATLICITACI_x00d3_" minOccurs="0"/>
                <xsd:element ref="ns2:GestorCAD" minOccurs="0"/>
                <xsd:element ref="ns2:N_x002e_COMAND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9906d8-7354-4b2d-a694-b1e5ee9da8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revision" ma:index="21" nillable="true" ma:displayName="revision" ma:format="Dropdown" ma:internalName="revision">
      <xsd:simpleType>
        <xsd:restriction base="dms:Text">
          <xsd:maxLength value="255"/>
        </xsd:restriction>
      </xsd:simpleType>
    </xsd:element>
    <xsd:element name="ObservacionsCAD" ma:index="22" nillable="true" ma:displayName="Observacions CAD DOC INICI" ma:format="Dropdown" ma:internalName="ObservacionsCAD">
      <xsd:simpleType>
        <xsd:restriction base="dms:Note">
          <xsd:maxLength value="255"/>
        </xsd:restriction>
      </xsd:simpleType>
    </xsd:element>
    <xsd:element name="observacionsSUM" ma:index="23" nillable="true" ma:displayName="observacions SERVEI PROMOTOR" ma:description="Necessitem que ens valideu aquest plec que es el primer que faig. De serveis CAP II.  A aquest plec li afegirem un estat d'amidaments amb quantitats i preus." ma:format="Dropdown" ma:internalName="observacionsSUM">
      <xsd:simpleType>
        <xsd:restriction base="dms:Note">
          <xsd:maxLength value="255"/>
        </xsd:restriction>
      </xsd:simpleType>
    </xsd:element>
    <xsd:element name="T_x00e8_cnic_x002f_a" ma:index="24" nillable="true" ma:displayName="Tècnic/a" ma:description="Persona que inicia l'expedient" ma:format="Dropdown" ma:list="UserInfo" ma:SharePointGroup="0" ma:internalName="T_x00e8_cnic_x002f_a">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25" nillable="true" ma:displayName="Estat PPT/MJ document incials" ma:format="Dropdown" ma:internalName="_x0024_Resources_x003a_core_x002c_Signoff_Status">
      <xsd:simpleType>
        <xsd:restriction base="dms:Choice">
          <xsd:enumeration value="admès a tramit"/>
          <xsd:enumeration value="pendent de correccions"/>
          <xsd:enumeration value="no admès per error"/>
          <xsd:enumeration value="no admès per manca e documentació"/>
          <xsd:enumeration value="pendent revisió"/>
        </xsd:restriction>
      </xsd:simpleType>
    </xsd:element>
    <xsd:element name="DataentradaCAD" ma:index="26" nillable="true" ma:displayName="Data entrada CAD" ma:format="DateOnly" ma:internalName="DataentradaCAD">
      <xsd:simpleType>
        <xsd:restriction base="dms:DateTime"/>
      </xsd:simpleType>
    </xsd:element>
    <xsd:element name="datarespostaCAD" ma:index="27" nillable="true" ma:displayName="data resposta CAD" ma:format="DateOnly" ma:internalName="datarespostaCAD">
      <xsd:simpleType>
        <xsd:restriction base="dms:DateTime"/>
      </xsd:simpleType>
    </xsd:element>
    <xsd:element name="OBSVESTATLICITACI_x00d3_" ma:index="28" nillable="true" ma:displayName="OBSV ESTAT LICITACIÓ" ma:format="Dropdown" ma:internalName="OBSVESTATLICITACI_x00d3_">
      <xsd:simpleType>
        <xsd:restriction base="dms:Note">
          <xsd:maxLength value="255"/>
        </xsd:restriction>
      </xsd:simpleType>
    </xsd:element>
    <xsd:element name="GestorCAD" ma:index="29" nillable="true" ma:displayName="Gestor CAD" ma:format="Dropdown" ma:list="UserInfo" ma:SharePointGroup="0" ma:internalName="GestorCA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_x002e_COMANDA" ma:index="30" nillable="true" ma:displayName="N. COMANDA" ma:decimals="0" ma:format="Dropdown" ma:internalName="N_x002e_COMAND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e0ed6653-2567-4b65-ac99-fef63f114098" elementFormDefault="qualified">
    <xsd:import namespace="http://schemas.microsoft.com/office/2006/documentManagement/types"/>
    <xsd:import namespace="http://schemas.microsoft.com/office/infopath/2007/PartnerControls"/>
    <xsd:element name="SharedWithUsers" ma:index="1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188673f0-37a7-420b-a58f-167b269443b9}" ma:internalName="TaxCatchAll" ma:showField="CatchAllData" ma:web="e0ed6653-2567-4b65-ac99-fef63f1140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bservacionsCAD xmlns="6a9906d8-7354-4b2d-a694-b1e5ee9da8e0" xsi:nil="true"/>
    <GestorCAD xmlns="6a9906d8-7354-4b2d-a694-b1e5ee9da8e0">
      <UserInfo>
        <DisplayName/>
        <AccountId xsi:nil="true"/>
        <AccountType/>
      </UserInfo>
    </GestorCAD>
    <observacionsSUM xmlns="6a9906d8-7354-4b2d-a694-b1e5ee9da8e0" xsi:nil="true"/>
    <OBSVESTATLICITACI_x00d3_ xmlns="6a9906d8-7354-4b2d-a694-b1e5ee9da8e0" xsi:nil="true"/>
    <N_x002e_COMANDA xmlns="6a9906d8-7354-4b2d-a694-b1e5ee9da8e0" xsi:nil="true"/>
    <revision xmlns="6a9906d8-7354-4b2d-a694-b1e5ee9da8e0" xsi:nil="true"/>
    <T_x00e8_cnic_x002f_a xmlns="6a9906d8-7354-4b2d-a694-b1e5ee9da8e0">
      <UserInfo>
        <DisplayName/>
        <AccountId xsi:nil="true"/>
        <AccountType/>
      </UserInfo>
    </T_x00e8_cnic_x002f_a>
    <lcf76f155ced4ddcb4097134ff3c332f xmlns="6a9906d8-7354-4b2d-a694-b1e5ee9da8e0">
      <Terms xmlns="http://schemas.microsoft.com/office/infopath/2007/PartnerControls"/>
    </lcf76f155ced4ddcb4097134ff3c332f>
    <TaxCatchAll xmlns="e0ed6653-2567-4b65-ac99-fef63f114098" xsi:nil="true"/>
    <_Flow_SignoffStatus xmlns="6a9906d8-7354-4b2d-a694-b1e5ee9da8e0" xsi:nil="true"/>
    <datarespostaCAD xmlns="6a9906d8-7354-4b2d-a694-b1e5ee9da8e0" xsi:nil="true"/>
    <DataentradaCAD xmlns="6a9906d8-7354-4b2d-a694-b1e5ee9da8e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BCAFF9-7A75-4E3E-BBC9-E7BA67DFC3BF}"/>
</file>

<file path=customXml/itemProps2.xml><?xml version="1.0" encoding="utf-8"?>
<ds:datastoreItem xmlns:ds="http://schemas.openxmlformats.org/officeDocument/2006/customXml" ds:itemID="{6CE128D1-FE39-47C7-90C5-30683920F323}"/>
</file>

<file path=customXml/itemProps3.xml><?xml version="1.0" encoding="utf-8"?>
<ds:datastoreItem xmlns:ds="http://schemas.openxmlformats.org/officeDocument/2006/customXml" ds:itemID="{81CF0E9F-1222-4685-B74F-E0A4880C22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Tècnic-3</dc:creator>
  <cp:keywords/>
  <dc:description/>
  <cp:lastModifiedBy>Franch Quilez, Anna</cp:lastModifiedBy>
  <cp:revision/>
  <dcterms:created xsi:type="dcterms:W3CDTF">2025-10-30T15:35:39Z</dcterms:created>
  <dcterms:modified xsi:type="dcterms:W3CDTF">2025-11-04T11:14:17Z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0x010100E5AF3FDF25B90C4AB8B49CDE89D97260</vt:lpwstr>
  </property>
  <property fmtid="{D5CDD505-2E9C-101B-9397-08002B2CF9AE}" pid="3" name="MediaServiceImageTags">
    <vt:lpwstr/>
  </property>
</Properties>
</file>